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90" activeTab="0"/>
  </bookViews>
  <sheets>
    <sheet name="Доходы" sheetId="1" r:id="rId1"/>
  </sheets>
  <definedNames>
    <definedName name="__bookmark_1">'Доходы'!#REF!</definedName>
    <definedName name="__bookmark_2">'Доходы'!$C$5:$D$85</definedName>
    <definedName name="__bookmark_3">#REF!</definedName>
    <definedName name="__bookmark_4">#REF!</definedName>
    <definedName name="__bookmark_5">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<sst xmlns="http://schemas.openxmlformats.org/spreadsheetml/2006/main" count="268" uniqueCount="160">
  <si>
    <t>092</t>
  </si>
  <si>
    <t>1</t>
  </si>
  <si>
    <t>2</t>
  </si>
  <si>
    <t>X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</si>
  <si>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</si>
  <si>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</si>
  <si>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</si>
  <si>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</si>
  <si>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</si>
  <si>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</si>
  <si>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</si>
  <si>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</si>
  <si>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</si>
  <si>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</si>
  <si>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главы</t>
  </si>
  <si>
    <t>Х</t>
  </si>
  <si>
    <t>048</t>
  </si>
  <si>
    <t>100</t>
  </si>
  <si>
    <t>Управление федерального казначейства по Алтайскому краю</t>
  </si>
  <si>
    <t>182</t>
  </si>
  <si>
    <t>Федеральная налоговая служба</t>
  </si>
  <si>
    <t>1 12 01010 01 0000 120</t>
  </si>
  <si>
    <t>1 11 05013 05 0000 120</t>
  </si>
  <si>
    <t>1 14 06013 05 0000 430</t>
  </si>
  <si>
    <t>1 01 02010 01 0000 110</t>
  </si>
  <si>
    <t>1 05 01011 01 0000 110</t>
  </si>
  <si>
    <t>1 05 01021 01 0000 110</t>
  </si>
  <si>
    <t>1 05 03010 01 0000 110</t>
  </si>
  <si>
    <t>1 08 03010 01 0000 110</t>
  </si>
  <si>
    <t>Наименование кодов классификации доходов бюджета</t>
  </si>
  <si>
    <t>Доходы районного бюджета - ВСЕГО в том числе:</t>
  </si>
  <si>
    <t>Главный администратор доходов районного бюджета,                                              наименование кода бюджетной классификации</t>
  </si>
  <si>
    <t>303</t>
  </si>
  <si>
    <t>Администрация Калманского района</t>
  </si>
  <si>
    <t>1 11 09045 05 0000 120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</si>
  <si>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</si>
  <si>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</si>
  <si>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</si>
  <si>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2 02 00000 00 0000 000</t>
  </si>
  <si>
    <t>БЕЗВОЗМЕЗДНЫЕ ПОСТУПЛЕНИЯ в т.ч.</t>
  </si>
  <si>
    <t>Субвенция бюджетам муниципальных районов на выполнение передаваемых полномочий субъектов РФ в т.ч.</t>
  </si>
  <si>
    <t>Субвенции на выравнивание бюджетной обеспеченности поселений</t>
  </si>
  <si>
    <t xml:space="preserve"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 зданий и оплату коммунальных услуг) </t>
  </si>
  <si>
    <t>Субвенции на функционирование комиссий по делам несовершеннолетних и защите их прав и осуществление деятельности по опеке и попечительству над детьми-сиротами и детьми, оставшимися без попечения родителей</t>
  </si>
  <si>
    <t>Субвенции на функционирование административных комиссий при местных администрациях</t>
  </si>
  <si>
    <t>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</si>
  <si>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на содержание ребенка в семье опекуна (попечителя) и приемной семье, а также на вознаграждение причитающееся приемному родителю (краевая)</t>
  </si>
  <si>
    <t>Субвенции на выплату компенсации части родительской платы за присмотр и уход за детьми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</si>
  <si>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исполнение государственных полномочий по отлову и содержанию безнадзорных животных</t>
  </si>
  <si>
    <t>Субвенции на 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</si>
  <si>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Комитет администрации Калманского района Алтайского края  по финансам, налоговой и кредитной политике</t>
  </si>
  <si>
    <t>Показатели прогноза доходов районного бюджета  (тыс. руб.)</t>
  </si>
  <si>
    <t>1 12 01041 01 0000 120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</si>
  <si>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</si>
  <si>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</si>
  <si>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</si>
  <si>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</si>
  <si>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Субвенция на обеспечение государственных гарантий реализации прав на получение общедоступного и бесплатного </t>
    </r>
    <r>
      <rPr>
        <b/>
        <sz val="12"/>
        <color indexed="8"/>
        <rFont val="Times New Roman"/>
        <family val="1"/>
      </rPr>
      <t>дошкольного</t>
    </r>
    <r>
      <rPr>
        <sz val="12"/>
        <color indexed="8"/>
        <rFont val="Times New Roman"/>
        <family val="1"/>
      </rPr>
      <t xml:space="preserve"> образования в муниципальных образовательных организациях, включая расходы на оплату труда, учебные пособия, приобретение средств обучения, игр, игрушек (за исключением расходов на содержание зданий и оплату коммунальных услуг) </t>
    </r>
  </si>
  <si>
    <t>2 02 30024 05 0000 150</t>
  </si>
  <si>
    <t>2 02 40014 05 0000 150</t>
  </si>
  <si>
    <t>Дотации бюджетам муниципальных районов на выравнивание бюджетной обеспеченности</t>
  </si>
  <si>
    <t>2 02 15001 05 0000 150</t>
  </si>
  <si>
    <t xml:space="preserve">на плановый период 2024 г.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</si>
  <si>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</si>
  <si>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</si>
  <si>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1 03 02231 01 0000 110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</si>
  <si>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</si>
  <si>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</si>
  <si>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</si>
  <si>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808</t>
  </si>
  <si>
    <t>074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</si>
  <si>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</si>
  <si>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</si>
  <si>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</si>
  <si>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</si>
  <si>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юстиции Алтайского края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</si>
  <si>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</si>
  <si>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</si>
  <si>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</si>
  <si>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</si>
  <si>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</si>
  <si>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</si>
  <si>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</si>
  <si>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</si>
  <si>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</si>
  <si>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</si>
  <si>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</si>
  <si>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</si>
  <si>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</si>
  <si>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</si>
  <si>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</si>
  <si>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</si>
  <si>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 xml:space="preserve">                        Реестр источников доходов муниципального образования Калманский район на 2023 год</t>
  </si>
  <si>
    <t xml:space="preserve">на 2023 год </t>
  </si>
  <si>
    <t xml:space="preserve">на плановый период 2025 г. </t>
  </si>
  <si>
    <t>Южно-Сибирское Межрегиональное Управление Федеральной службы по надзору в сфере природопользования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</si>
  <si>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</si>
  <si>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</si>
  <si>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</si>
  <si>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</si>
  <si>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</si>
  <si>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</si>
  <si>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</si>
  <si>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</si>
  <si>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</si>
  <si>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</si>
  <si>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</si>
  <si>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</si>
  <si>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</si>
  <si>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</si>
  <si>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076</t>
  </si>
  <si>
    <t xml:space="preserve">Верхнеобское территориальное Управление Федерального агентства по рыболовству </t>
  </si>
  <si>
    <t>045</t>
  </si>
  <si>
    <t>Министерство природных ресурсов и экологии Алтайского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</si>
  <si>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</si>
  <si>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</t>
  </si>
  <si>
    <t>Комитет администрации Калманского района по образованию</t>
  </si>
  <si>
    <t>2 02 35176 05 0000 150</t>
  </si>
  <si>
    <t>Субвенции за счет средств федерального бюджета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</si>
  <si>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2 02 35303 05 0000 150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</si>
  <si>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</si>
  <si>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</t>
  </si>
  <si>
    <t>2 02 29999 05 0000 150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</si>
  <si>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</si>
  <si>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</si>
  <si>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Алтайского края</t>
  </si>
  <si>
    <t>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</si>
  <si>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за топливно-энергетические ресурсы, потребляемые муниципальными учреждениями</t>
  </si>
  <si>
    <t>Субсидии на организацию отдыха и оздоровления детей в рамках государственной программы Алтайского края «Развитие образования в Алтайском крае»</t>
  </si>
  <si>
    <t>2 02 20216 05 0000 150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</si>
  <si>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</si>
  <si>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2 02 29999 05 0000 150</t>
  </si>
  <si>
    <t>Субсидии бюджетам муниципальных образований на cофинансирование части расходов местных бюджетов по оплате труда работников муниципальных учреждений</t>
  </si>
  <si>
    <t>Субсидия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</si>
  <si>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субсидий на реализацию мероприятий по строительству, реконструкции, ремонту и капитальному ремонту объектов теплоснабжения</t>
  </si>
  <si>
    <t>Иные межбюджетные трансферты, предоставляемые в целях соблюдения предельных (максимальных) индексов изменения размера вносимой гражданами платы за коммунальные услуги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</si>
  <si>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</si>
  <si>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2 02 25179 05 0000 150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</si>
  <si>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</si>
  <si>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</si>
  <si>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</si>
  <si>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</si>
  <si>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Всего собственные доходы:</t>
  </si>
  <si>
    <t>Субсидии на 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</si>
  <si>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Субсидии на обеспечение мероприятий по модернизации систем коммунальной инфраструктуры за счет средств краевого бюджета</t>
  </si>
  <si>
    <t xml:space="preserve">Субсидия на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капитальный ремонт </t>
  </si>
  <si>
    <t>2 02 25519 05 0000 150</t>
  </si>
  <si>
    <t>Субсидии на государственную поддержку отрасли культуры (Федеральный проект "Творческие люди") (Оказана государственная поддержка лучшим сельским учреждениям культуры)</t>
  </si>
  <si>
    <t>2 02 15002 05 0000 150</t>
  </si>
  <si>
    <t xml:space="preserve">Дотация бюджетам муниципальных районов на поддержку мер по обеспечению сбалансированности бюджетов </t>
  </si>
  <si>
    <t xml:space="preserve">и плановый период 2024 и 2025 годов </t>
  </si>
  <si>
    <t>ПРОЕКТ</t>
  </si>
  <si>
    <t>Cубсидии на обеспечение уровня финансирования муниципальных оганизций, осуществляющих спортивную подготовку в соответствии с требованиями федеральных стандартов спортивной школы</t>
  </si>
  <si>
    <t>Субсидии на ПИР по строительству газовой котельной школы в с. Зимари</t>
  </si>
  <si>
    <t>2 02 19999 05 0000 150</t>
  </si>
  <si>
    <t>Прочие дотации</t>
  </si>
  <si>
    <t>Иной межбюджетный трансферт бюджету Алтайского края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</si>
  <si>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Субсидии бюджетам муниципальных образований на финансовое обеспечение мероприятий по капитальному ремонту объектов водоснабжения и возмещения произведенных расходов на указанные цели за счет средств краевого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</si>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</sst>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&quot;&quot;###,##0.0"/>
    <numFmt numFmtId="191" formatCode="#,##0.0"/>
    <numFmt numFmtId="192" formatCode="&quot;&quot;###,##0"/>
    <numFmt numFmtId="193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189" fontId="5" fillId="0" borderId="10" xfId="0" applyNumberFormat="1" applyFont="1" applyFill="1" applyBorder="1" applyAlignment="1">
      <alignment horizontal="right" vertical="top" wrapText="1"/>
    </xf>
    <xf numFmtId="0" fontId="5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90" fontId="6" fillId="0" borderId="10" xfId="0" applyNumberFormat="1" applyFont="1" applyBorder="1" applyAlignment="1">
      <alignment horizontal="right" vertical="top" wrapText="1"/>
    </xf>
    <xf numFmtId="190" fontId="6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0" fontId="3" fillId="0" borderId="16" xfId="0" applyNumberFormat="1" applyFont="1" applyBorder="1" applyAlignment="1">
      <alignment horizontal="right"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3" fillId="0" borderId="1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justify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5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 applyProtection="1">
      <alignment vertical="top" wrapText="1"/>
      <protection hidden="1"/>
    </xf>
    <xf numFmtId="189" fontId="2" fillId="0" borderId="13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53" applyNumberFormat="1" applyFont="1" applyFill="1" applyBorder="1" applyAlignment="1" applyProtection="1">
      <alignment vertical="top" wrapText="1"/>
      <protection hidden="1"/>
    </xf>
    <xf numFmtId="2" fontId="10" fillId="0" borderId="10" xfId="53" applyNumberFormat="1" applyFont="1" applyFill="1" applyBorder="1" applyAlignment="1" applyProtection="1">
      <alignment horizontal="center" vertical="center"/>
      <protection hidden="1"/>
    </xf>
    <xf numFmtId="184" fontId="6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53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0" zoomScaleNormal="80" zoomScalePageLayoutView="0" workbookViewId="0" topLeftCell="A94">
      <selection activeCell="H63" sqref="H63"/>
    </sheetView>
  </sheetViews>
  <sheetFormatPr defaultColWidth="9.140625" defaultRowHeight="12.75"/>
  <cols>
    <col min="1" max="1" width="8.28125" style="6" customWidth="1"/>
    <col min="2" max="2" width="22.57421875" style="6" customWidth="1"/>
    <col min="3" max="3" width="57.140625" style="7" customWidth="1"/>
    <col min="4" max="4" width="15.57421875" style="8" customWidth="1"/>
    <col min="5" max="5" width="12.421875" style="8" customWidth="1"/>
    <col min="6" max="6" width="14.421875" style="8" customWidth="1"/>
  </cols>
  <sheetData>
    <row r="1" ht="15.75">
      <c r="F1" s="8" t="s">
        <v>151</v>
      </c>
    </row>
    <row r="2" spans="1:6" s="3" customFormat="1" ht="18.75" customHeight="1">
      <c r="A2" s="102" t="s">
        <v>92</v>
      </c>
      <c r="B2" s="102"/>
      <c r="C2" s="102"/>
      <c r="D2" s="102"/>
      <c r="E2" s="102"/>
      <c r="F2" s="102"/>
    </row>
    <row r="3" spans="1:6" s="3" customFormat="1" ht="18.75">
      <c r="A3" s="62"/>
      <c r="B3" s="102" t="s">
        <v>150</v>
      </c>
      <c r="C3" s="102"/>
      <c r="D3" s="102"/>
      <c r="E3" s="63"/>
      <c r="F3" s="63"/>
    </row>
    <row r="4" ht="15.75">
      <c r="C4" s="9"/>
    </row>
    <row r="5" spans="1:6" s="2" customFormat="1" ht="38.25" customHeight="1">
      <c r="A5" s="98" t="s">
        <v>14</v>
      </c>
      <c r="B5" s="100" t="s">
        <v>29</v>
      </c>
      <c r="C5" s="98" t="s">
        <v>31</v>
      </c>
      <c r="D5" s="95" t="s">
        <v>51</v>
      </c>
      <c r="E5" s="96"/>
      <c r="F5" s="97"/>
    </row>
    <row r="6" spans="1:6" s="2" customFormat="1" ht="69.75" customHeight="1">
      <c r="A6" s="99"/>
      <c r="B6" s="101"/>
      <c r="C6" s="99"/>
      <c r="D6" s="53" t="s">
        <v>93</v>
      </c>
      <c r="E6" s="21" t="s">
        <v>62</v>
      </c>
      <c r="F6" s="21" t="s">
        <v>94</v>
      </c>
    </row>
    <row r="7" spans="1:6" ht="15.75">
      <c r="A7" s="4" t="s">
        <v>1</v>
      </c>
      <c r="B7" s="4" t="s">
        <v>2</v>
      </c>
      <c r="C7" s="5">
        <v>3</v>
      </c>
      <c r="D7" s="5">
        <v>4</v>
      </c>
      <c r="E7" s="19">
        <v>5</v>
      </c>
      <c r="F7" s="19">
        <v>6</v>
      </c>
    </row>
    <row r="8" spans="1:6" s="1" customFormat="1" ht="23.25" customHeight="1">
      <c r="A8" s="11" t="s">
        <v>15</v>
      </c>
      <c r="B8" s="11" t="s">
        <v>3</v>
      </c>
      <c r="C8" s="25" t="s">
        <v>30</v>
      </c>
      <c r="D8" s="12">
        <f>D9+D12+D15+D20+D22+D65+D68+D79+D86</f>
        <v>512912.82000000007</v>
      </c>
      <c r="E8" s="12">
        <f>E12+E15+E20+E22+E65+E68+E79+E86+E9</f>
        <v>827014.84</v>
      </c>
      <c r="F8" s="12">
        <f>F12+F15+F20+F22+F65+F68+F79+F86+F9</f>
        <v>344138.45</v>
      </c>
    </row>
    <row r="9" spans="1:6" s="1" customFormat="1" ht="33" customHeight="1">
      <c r="A9" s="11" t="s">
        <v>112</v>
      </c>
      <c r="B9" s="11"/>
      <c r="C9" s="25" t="s">
        <v>113</v>
      </c>
      <c r="D9" s="12">
        <f>D10+D11</f>
        <v>336</v>
      </c>
      <c r="E9" s="12">
        <f>E10+E11</f>
        <v>49</v>
      </c>
      <c r="F9" s="12">
        <f>F10+F11</f>
        <v>49</v>
      </c>
    </row>
    <row r="10" spans="1:6" s="1" customFormat="1" ht="81.75" customHeight="1">
      <c r="A10" s="20" t="s">
        <v>112</v>
      </c>
      <c r="B10" s="41" t="s">
        <v>63</v>
      </c>
      <c r="C10" s="54" t="s">
        <v>64</v>
      </c>
      <c r="D10" s="67">
        <v>6</v>
      </c>
      <c r="E10" s="67">
        <v>6</v>
      </c>
      <c r="F10" s="67">
        <v>6</v>
      </c>
    </row>
    <row r="11" spans="1:6" s="1" customFormat="1" ht="131.25" customHeight="1">
      <c r="A11" s="20" t="s">
        <v>112</v>
      </c>
      <c r="B11" s="41" t="s">
        <v>114</v>
      </c>
      <c r="C11" s="54" t="s">
        <v>115</v>
      </c>
      <c r="D11" s="67">
        <v>330</v>
      </c>
      <c r="E11" s="67">
        <v>43</v>
      </c>
      <c r="F11" s="67">
        <v>43</v>
      </c>
    </row>
    <row r="12" spans="1:6" ht="46.5" customHeight="1">
      <c r="A12" s="11" t="s">
        <v>16</v>
      </c>
      <c r="B12" s="40"/>
      <c r="C12" s="25" t="s">
        <v>95</v>
      </c>
      <c r="D12" s="38">
        <f>D14+D13</f>
        <v>105</v>
      </c>
      <c r="E12" s="38">
        <f>E14+E13</f>
        <v>80</v>
      </c>
      <c r="F12" s="38">
        <f>F14+F13</f>
        <v>90</v>
      </c>
    </row>
    <row r="13" spans="1:6" ht="38.25" customHeight="1">
      <c r="A13" s="4" t="s">
        <v>16</v>
      </c>
      <c r="B13" s="40" t="s">
        <v>21</v>
      </c>
      <c r="C13" s="26" t="s">
        <v>4</v>
      </c>
      <c r="D13" s="39">
        <v>37</v>
      </c>
      <c r="E13" s="39">
        <v>54</v>
      </c>
      <c r="F13" s="39">
        <v>60</v>
      </c>
    </row>
    <row r="14" spans="1:6" ht="36.75" customHeight="1">
      <c r="A14" s="4" t="s">
        <v>16</v>
      </c>
      <c r="B14" s="41" t="s">
        <v>52</v>
      </c>
      <c r="C14" s="26" t="s">
        <v>5</v>
      </c>
      <c r="D14" s="39">
        <v>68</v>
      </c>
      <c r="E14" s="39">
        <v>26</v>
      </c>
      <c r="F14" s="39">
        <v>30</v>
      </c>
    </row>
    <row r="15" spans="1:6" ht="36.75" customHeight="1">
      <c r="A15" s="11" t="s">
        <v>70</v>
      </c>
      <c r="B15" s="41"/>
      <c r="C15" s="25" t="s">
        <v>116</v>
      </c>
      <c r="D15" s="37">
        <f>D16+D17+D18</f>
        <v>7</v>
      </c>
      <c r="E15" s="37">
        <f>E16+E17+E18</f>
        <v>7</v>
      </c>
      <c r="F15" s="37">
        <f>F16+F17+F18</f>
        <v>7</v>
      </c>
    </row>
    <row r="16" spans="1:6" ht="92.25" customHeight="1">
      <c r="A16" s="20" t="s">
        <v>70</v>
      </c>
      <c r="B16" s="41" t="s">
        <v>71</v>
      </c>
      <c r="C16" s="55" t="s">
        <v>73</v>
      </c>
      <c r="D16" s="39">
        <v>5</v>
      </c>
      <c r="E16" s="39">
        <v>5</v>
      </c>
      <c r="F16" s="39">
        <v>5</v>
      </c>
    </row>
    <row r="17" spans="1:6" ht="131.25" customHeight="1">
      <c r="A17" s="20" t="s">
        <v>70</v>
      </c>
      <c r="B17" s="41" t="s">
        <v>72</v>
      </c>
      <c r="C17" s="54" t="s">
        <v>74</v>
      </c>
      <c r="D17" s="39">
        <v>1</v>
      </c>
      <c r="E17" s="39">
        <v>1</v>
      </c>
      <c r="F17" s="39">
        <v>1</v>
      </c>
    </row>
    <row r="18" spans="1:6" ht="99.75" customHeight="1">
      <c r="A18" s="20" t="s">
        <v>70</v>
      </c>
      <c r="B18" s="41" t="s">
        <v>108</v>
      </c>
      <c r="C18" s="54" t="s">
        <v>109</v>
      </c>
      <c r="D18" s="39">
        <v>1</v>
      </c>
      <c r="E18" s="39">
        <v>1</v>
      </c>
      <c r="F18" s="39">
        <v>1</v>
      </c>
    </row>
    <row r="19" spans="1:6" ht="129.75" customHeight="1">
      <c r="A19" s="20" t="s">
        <v>70</v>
      </c>
      <c r="B19" s="41" t="s">
        <v>106</v>
      </c>
      <c r="C19" s="54" t="s">
        <v>107</v>
      </c>
      <c r="D19" s="39">
        <v>0.5</v>
      </c>
      <c r="E19" s="39">
        <v>0.5</v>
      </c>
      <c r="F19" s="39">
        <v>0.5</v>
      </c>
    </row>
    <row r="20" spans="1:6" s="1" customFormat="1" ht="35.25" customHeight="1">
      <c r="A20" s="11" t="s">
        <v>110</v>
      </c>
      <c r="B20" s="42"/>
      <c r="C20" s="66" t="s">
        <v>111</v>
      </c>
      <c r="D20" s="37">
        <f>D21</f>
        <v>5</v>
      </c>
      <c r="E20" s="37">
        <f>E21</f>
        <v>5</v>
      </c>
      <c r="F20" s="37">
        <f>F21</f>
        <v>5</v>
      </c>
    </row>
    <row r="21" spans="1:6" ht="83.25" customHeight="1">
      <c r="A21" s="20" t="s">
        <v>110</v>
      </c>
      <c r="B21" s="41" t="s">
        <v>63</v>
      </c>
      <c r="C21" s="54" t="s">
        <v>64</v>
      </c>
      <c r="D21" s="39">
        <v>5</v>
      </c>
      <c r="E21" s="39">
        <v>5</v>
      </c>
      <c r="F21" s="39">
        <v>5</v>
      </c>
    </row>
    <row r="22" spans="1:6" s="1" customFormat="1" ht="50.25" customHeight="1">
      <c r="A22" s="11" t="s">
        <v>0</v>
      </c>
      <c r="B22" s="42"/>
      <c r="C22" s="25" t="s">
        <v>50</v>
      </c>
      <c r="D22" s="37">
        <f>D23</f>
        <v>396440.7700000001</v>
      </c>
      <c r="E22" s="37">
        <f>E23</f>
        <v>713823.2</v>
      </c>
      <c r="F22" s="37">
        <f>F23</f>
        <v>226347.90000000002</v>
      </c>
    </row>
    <row r="23" spans="1:6" ht="19.5" customHeight="1">
      <c r="A23" s="4"/>
      <c r="B23" s="43" t="s">
        <v>38</v>
      </c>
      <c r="C23" s="27" t="s">
        <v>39</v>
      </c>
      <c r="D23" s="94">
        <f>D24+D25+D26+D27+D42+D64</f>
        <v>396440.7700000001</v>
      </c>
      <c r="E23" s="14">
        <f>E24+E27+E42+E64</f>
        <v>713823.2</v>
      </c>
      <c r="F23" s="14">
        <f>F24+F27+F42+F64</f>
        <v>226347.90000000002</v>
      </c>
    </row>
    <row r="24" spans="1:6" s="3" customFormat="1" ht="31.5">
      <c r="A24" s="4" t="s">
        <v>0</v>
      </c>
      <c r="B24" s="88" t="s">
        <v>61</v>
      </c>
      <c r="C24" s="29" t="s">
        <v>60</v>
      </c>
      <c r="D24" s="15">
        <v>11354.1</v>
      </c>
      <c r="E24" s="14">
        <v>0</v>
      </c>
      <c r="F24" s="14">
        <v>0</v>
      </c>
    </row>
    <row r="25" spans="1:6" s="3" customFormat="1" ht="47.25">
      <c r="A25" s="20" t="s">
        <v>0</v>
      </c>
      <c r="B25" s="81" t="s">
        <v>148</v>
      </c>
      <c r="C25" s="82" t="s">
        <v>149</v>
      </c>
      <c r="D25" s="15">
        <f>22408+12249</f>
        <v>34657</v>
      </c>
      <c r="E25" s="14"/>
      <c r="F25" s="14"/>
    </row>
    <row r="26" spans="1:6" s="3" customFormat="1" ht="18">
      <c r="A26" s="20" t="s">
        <v>0</v>
      </c>
      <c r="B26" s="89" t="s">
        <v>154</v>
      </c>
      <c r="C26" s="90" t="s">
        <v>155</v>
      </c>
      <c r="D26" s="15">
        <v>3571</v>
      </c>
      <c r="E26" s="14"/>
      <c r="F26" s="14"/>
    </row>
    <row r="27" spans="1:6" s="3" customFormat="1" ht="47.25">
      <c r="A27" s="4" t="s">
        <v>0</v>
      </c>
      <c r="B27" s="44" t="s">
        <v>58</v>
      </c>
      <c r="C27" s="28" t="s">
        <v>40</v>
      </c>
      <c r="D27" s="16">
        <f>SUM(D28:D41)</f>
        <v>212561.80000000002</v>
      </c>
      <c r="E27" s="16">
        <f>SUM(E28:E41)</f>
        <v>212103</v>
      </c>
      <c r="F27" s="16">
        <f>SUM(F28:F41)</f>
        <v>212143.1</v>
      </c>
    </row>
    <row r="28" spans="1:6" s="3" customFormat="1" ht="48" customHeight="1">
      <c r="A28" s="20" t="s">
        <v>0</v>
      </c>
      <c r="B28" s="22" t="s">
        <v>55</v>
      </c>
      <c r="C28" s="29" t="s">
        <v>56</v>
      </c>
      <c r="D28" s="15">
        <v>1475.4</v>
      </c>
      <c r="E28" s="15">
        <v>1544.6</v>
      </c>
      <c r="F28" s="15">
        <v>1601.2</v>
      </c>
    </row>
    <row r="29" spans="1:6" s="3" customFormat="1" ht="31.5">
      <c r="A29" s="4" t="s">
        <v>0</v>
      </c>
      <c r="B29" s="45" t="s">
        <v>58</v>
      </c>
      <c r="C29" s="30" t="s">
        <v>41</v>
      </c>
      <c r="D29" s="15">
        <v>1105.8</v>
      </c>
      <c r="E29" s="15">
        <v>836.9</v>
      </c>
      <c r="F29" s="15">
        <v>835.5</v>
      </c>
    </row>
    <row r="30" spans="1:6" s="3" customFormat="1" ht="132" customHeight="1">
      <c r="A30" s="4" t="s">
        <v>0</v>
      </c>
      <c r="B30" s="45" t="s">
        <v>58</v>
      </c>
      <c r="C30" s="31" t="s">
        <v>57</v>
      </c>
      <c r="D30" s="15">
        <v>29500</v>
      </c>
      <c r="E30" s="15">
        <v>28652</v>
      </c>
      <c r="F30" s="15">
        <v>28652</v>
      </c>
    </row>
    <row r="31" spans="1:6" s="3" customFormat="1" ht="179.25" customHeight="1">
      <c r="A31" s="4" t="s">
        <v>0</v>
      </c>
      <c r="B31" s="40" t="s">
        <v>58</v>
      </c>
      <c r="C31" s="23" t="s">
        <v>42</v>
      </c>
      <c r="D31" s="15">
        <v>150878</v>
      </c>
      <c r="E31" s="15">
        <v>150583</v>
      </c>
      <c r="F31" s="15">
        <v>150583</v>
      </c>
    </row>
    <row r="32" spans="1:6" s="3" customFormat="1" ht="85.5" customHeight="1">
      <c r="A32" s="4" t="s">
        <v>0</v>
      </c>
      <c r="B32" s="40" t="s">
        <v>58</v>
      </c>
      <c r="C32" s="24" t="s">
        <v>43</v>
      </c>
      <c r="D32" s="15">
        <v>800</v>
      </c>
      <c r="E32" s="15">
        <v>724</v>
      </c>
      <c r="F32" s="15">
        <v>724</v>
      </c>
    </row>
    <row r="33" spans="1:6" s="3" customFormat="1" ht="37.5" customHeight="1">
      <c r="A33" s="4" t="s">
        <v>0</v>
      </c>
      <c r="B33" s="40" t="s">
        <v>58</v>
      </c>
      <c r="C33" s="24" t="s">
        <v>44</v>
      </c>
      <c r="D33" s="15">
        <v>283</v>
      </c>
      <c r="E33" s="15">
        <v>274</v>
      </c>
      <c r="F33" s="15">
        <v>274</v>
      </c>
    </row>
    <row r="34" spans="1:6" s="3" customFormat="1" ht="66" customHeight="1">
      <c r="A34" s="4" t="s">
        <v>0</v>
      </c>
      <c r="B34" s="40" t="s">
        <v>58</v>
      </c>
      <c r="C34" s="23" t="s">
        <v>45</v>
      </c>
      <c r="D34" s="15">
        <v>0</v>
      </c>
      <c r="E34" s="15">
        <v>0</v>
      </c>
      <c r="F34" s="15">
        <v>0</v>
      </c>
    </row>
    <row r="35" spans="1:6" s="3" customFormat="1" ht="67.5" customHeight="1">
      <c r="A35" s="4" t="s">
        <v>0</v>
      </c>
      <c r="B35" s="40" t="s">
        <v>58</v>
      </c>
      <c r="C35" s="23" t="s">
        <v>46</v>
      </c>
      <c r="D35" s="15">
        <v>16469</v>
      </c>
      <c r="E35" s="15">
        <v>16469</v>
      </c>
      <c r="F35" s="15">
        <v>16469</v>
      </c>
    </row>
    <row r="36" spans="1:6" s="3" customFormat="1" ht="82.5" customHeight="1">
      <c r="A36" s="4" t="s">
        <v>0</v>
      </c>
      <c r="B36" s="40" t="s">
        <v>58</v>
      </c>
      <c r="C36" s="23" t="s">
        <v>47</v>
      </c>
      <c r="D36" s="15">
        <v>1029</v>
      </c>
      <c r="E36" s="15">
        <v>1029</v>
      </c>
      <c r="F36" s="15">
        <v>1029</v>
      </c>
    </row>
    <row r="37" spans="1:6" s="3" customFormat="1" ht="51" customHeight="1">
      <c r="A37" s="20" t="s">
        <v>0</v>
      </c>
      <c r="B37" s="40" t="s">
        <v>58</v>
      </c>
      <c r="C37" s="35" t="s">
        <v>48</v>
      </c>
      <c r="D37" s="15">
        <v>313</v>
      </c>
      <c r="E37" s="15">
        <v>250</v>
      </c>
      <c r="F37" s="15">
        <v>250</v>
      </c>
    </row>
    <row r="38" spans="1:6" s="3" customFormat="1" ht="82.5" customHeight="1">
      <c r="A38" s="20" t="s">
        <v>0</v>
      </c>
      <c r="B38" s="40" t="s">
        <v>58</v>
      </c>
      <c r="C38" s="23" t="s">
        <v>49</v>
      </c>
      <c r="D38" s="15">
        <v>4.5</v>
      </c>
      <c r="E38" s="15">
        <v>4.5</v>
      </c>
      <c r="F38" s="15">
        <v>4.5</v>
      </c>
    </row>
    <row r="39" spans="1:6" s="3" customFormat="1" ht="82.5" customHeight="1">
      <c r="A39" s="20" t="s">
        <v>0</v>
      </c>
      <c r="B39" s="40" t="s">
        <v>159</v>
      </c>
      <c r="C39" s="23" t="s">
        <v>158</v>
      </c>
      <c r="D39" s="15">
        <v>1.5</v>
      </c>
      <c r="E39" s="15">
        <v>120.8</v>
      </c>
      <c r="F39" s="15">
        <v>105.1</v>
      </c>
    </row>
    <row r="40" spans="1:6" s="3" customFormat="1" ht="82.5" customHeight="1">
      <c r="A40" s="20" t="s">
        <v>0</v>
      </c>
      <c r="B40" s="41" t="s">
        <v>117</v>
      </c>
      <c r="C40" s="23" t="s">
        <v>118</v>
      </c>
      <c r="D40" s="15">
        <v>2.6</v>
      </c>
      <c r="E40" s="15">
        <v>3.2</v>
      </c>
      <c r="F40" s="15">
        <v>3.8</v>
      </c>
    </row>
    <row r="41" spans="1:6" s="3" customFormat="1" ht="82.5" customHeight="1">
      <c r="A41" s="20" t="s">
        <v>0</v>
      </c>
      <c r="B41" s="41" t="s">
        <v>119</v>
      </c>
      <c r="C41" s="23" t="s">
        <v>120</v>
      </c>
      <c r="D41" s="15">
        <v>10700</v>
      </c>
      <c r="E41" s="15">
        <v>11612</v>
      </c>
      <c r="F41" s="15">
        <v>11612</v>
      </c>
    </row>
    <row r="42" spans="1:6" s="3" customFormat="1" ht="18.75" customHeight="1">
      <c r="A42" s="20"/>
      <c r="B42" s="41"/>
      <c r="C42" s="68" t="s">
        <v>121</v>
      </c>
      <c r="D42" s="80">
        <f>D43+D44+D45+D46+D47+D48+D49+D51+D52+D53+D54+D55+D56+D57+D58+D59+D60+D61+D62+D63</f>
        <v>133875.67</v>
      </c>
      <c r="E42" s="80">
        <f>E43+E44+E45+E46+E47+E48+E49+E50+E51+E52+E54+E55+E56+E57+E58+E59+E60+E61</f>
        <v>501299</v>
      </c>
      <c r="F42" s="80">
        <f>F43+F44+F45+F46+F47+F48+F49+F51+F52+F54+F55+F56+F57+F58+F59+F60+F61</f>
        <v>13783.6</v>
      </c>
    </row>
    <row r="43" spans="1:6" s="3" customFormat="1" ht="63">
      <c r="A43" s="20" t="s">
        <v>0</v>
      </c>
      <c r="B43" s="69" t="s">
        <v>122</v>
      </c>
      <c r="C43" s="70" t="s">
        <v>133</v>
      </c>
      <c r="D43" s="84">
        <v>1797</v>
      </c>
      <c r="E43" s="73">
        <v>1797</v>
      </c>
      <c r="F43" s="74">
        <v>1798</v>
      </c>
    </row>
    <row r="44" spans="1:6" s="3" customFormat="1" ht="65.25" customHeight="1">
      <c r="A44" s="20" t="s">
        <v>0</v>
      </c>
      <c r="B44" s="69" t="s">
        <v>122</v>
      </c>
      <c r="C44" s="70" t="s">
        <v>123</v>
      </c>
      <c r="D44" s="93">
        <v>0</v>
      </c>
      <c r="E44" s="15">
        <v>500</v>
      </c>
      <c r="F44" s="15">
        <v>0</v>
      </c>
    </row>
    <row r="45" spans="1:6" s="3" customFormat="1" ht="64.5" customHeight="1">
      <c r="A45" s="20" t="s">
        <v>0</v>
      </c>
      <c r="B45" s="69" t="s">
        <v>124</v>
      </c>
      <c r="C45" s="70" t="s">
        <v>125</v>
      </c>
      <c r="D45" s="93">
        <v>8748.9</v>
      </c>
      <c r="E45" s="15">
        <v>8748.9</v>
      </c>
      <c r="F45" s="15">
        <v>8338.3</v>
      </c>
    </row>
    <row r="46" spans="1:6" s="3" customFormat="1" ht="64.5" customHeight="1">
      <c r="A46" s="20" t="s">
        <v>0</v>
      </c>
      <c r="B46" s="69" t="s">
        <v>137</v>
      </c>
      <c r="C46" s="70" t="s">
        <v>136</v>
      </c>
      <c r="D46" s="93">
        <v>453.7</v>
      </c>
      <c r="E46" s="15">
        <v>447.2</v>
      </c>
      <c r="F46" s="15">
        <v>447.2</v>
      </c>
    </row>
    <row r="47" spans="1:6" s="3" customFormat="1" ht="50.25" customHeight="1">
      <c r="A47" s="20" t="s">
        <v>0</v>
      </c>
      <c r="B47" s="69" t="s">
        <v>122</v>
      </c>
      <c r="C47" s="71" t="s">
        <v>126</v>
      </c>
      <c r="D47" s="93">
        <f>7329.5-7329.5</f>
        <v>0</v>
      </c>
      <c r="E47" s="15">
        <v>0</v>
      </c>
      <c r="F47" s="15">
        <v>0</v>
      </c>
    </row>
    <row r="48" spans="1:6" s="3" customFormat="1" ht="51.75" customHeight="1">
      <c r="A48" s="20" t="s">
        <v>0</v>
      </c>
      <c r="B48" s="69" t="s">
        <v>122</v>
      </c>
      <c r="C48" s="70" t="s">
        <v>127</v>
      </c>
      <c r="D48" s="93">
        <v>11441</v>
      </c>
      <c r="E48" s="15">
        <v>0</v>
      </c>
      <c r="F48" s="15">
        <v>0</v>
      </c>
    </row>
    <row r="49" spans="1:6" s="3" customFormat="1" ht="51.75" customHeight="1">
      <c r="A49" s="20" t="s">
        <v>0</v>
      </c>
      <c r="B49" s="69" t="s">
        <v>139</v>
      </c>
      <c r="C49" s="70" t="s">
        <v>138</v>
      </c>
      <c r="D49" s="93">
        <v>984.04</v>
      </c>
      <c r="E49" s="15">
        <v>922.6</v>
      </c>
      <c r="F49" s="76">
        <v>922.6</v>
      </c>
    </row>
    <row r="50" spans="1:6" s="3" customFormat="1" ht="51.75" customHeight="1">
      <c r="A50" s="20" t="s">
        <v>0</v>
      </c>
      <c r="B50" s="69" t="s">
        <v>146</v>
      </c>
      <c r="C50" s="70" t="s">
        <v>153</v>
      </c>
      <c r="D50" s="93">
        <v>0</v>
      </c>
      <c r="E50" s="15">
        <v>6000</v>
      </c>
      <c r="F50" s="76">
        <v>0</v>
      </c>
    </row>
    <row r="51" spans="1:6" s="3" customFormat="1" ht="51.75" customHeight="1">
      <c r="A51" s="20" t="s">
        <v>0</v>
      </c>
      <c r="B51" s="69" t="s">
        <v>146</v>
      </c>
      <c r="C51" s="70" t="s">
        <v>147</v>
      </c>
      <c r="D51" s="93">
        <v>101.01</v>
      </c>
      <c r="E51" s="15">
        <v>0</v>
      </c>
      <c r="F51" s="76">
        <v>0</v>
      </c>
    </row>
    <row r="52" spans="1:6" s="3" customFormat="1" ht="47.25">
      <c r="A52" s="20" t="s">
        <v>0</v>
      </c>
      <c r="B52" s="69" t="s">
        <v>140</v>
      </c>
      <c r="C52" s="70" t="s">
        <v>141</v>
      </c>
      <c r="D52" s="84">
        <v>1408.92</v>
      </c>
      <c r="E52" s="73">
        <v>0</v>
      </c>
      <c r="F52" s="74">
        <v>0</v>
      </c>
    </row>
    <row r="53" spans="1:6" s="3" customFormat="1" ht="78.75">
      <c r="A53" s="20" t="s">
        <v>0</v>
      </c>
      <c r="B53" s="69" t="s">
        <v>122</v>
      </c>
      <c r="C53" s="83" t="s">
        <v>152</v>
      </c>
      <c r="D53" s="84">
        <v>78.7</v>
      </c>
      <c r="E53" s="73">
        <v>0</v>
      </c>
      <c r="F53" s="74">
        <v>0</v>
      </c>
    </row>
    <row r="54" spans="1:6" s="3" customFormat="1" ht="61.5" customHeight="1">
      <c r="A54" s="20" t="s">
        <v>0</v>
      </c>
      <c r="B54" s="69" t="s">
        <v>122</v>
      </c>
      <c r="C54" s="23" t="s">
        <v>128</v>
      </c>
      <c r="D54" s="93">
        <v>530</v>
      </c>
      <c r="E54" s="15">
        <v>328.5</v>
      </c>
      <c r="F54" s="15">
        <v>328.5</v>
      </c>
    </row>
    <row r="55" spans="1:6" s="3" customFormat="1" ht="67.5" customHeight="1">
      <c r="A55" s="20" t="s">
        <v>0</v>
      </c>
      <c r="B55" s="69" t="s">
        <v>129</v>
      </c>
      <c r="C55" s="23" t="s">
        <v>130</v>
      </c>
      <c r="D55" s="93">
        <f>15963.1+7000</f>
        <v>22963.1</v>
      </c>
      <c r="E55" s="15">
        <v>1949</v>
      </c>
      <c r="F55" s="15">
        <v>1949</v>
      </c>
    </row>
    <row r="56" spans="1:6" s="3" customFormat="1" ht="57" customHeight="1">
      <c r="A56" s="20" t="s">
        <v>0</v>
      </c>
      <c r="B56" s="72" t="s">
        <v>131</v>
      </c>
      <c r="C56" s="70" t="s">
        <v>134</v>
      </c>
      <c r="D56" s="84">
        <f>14383.1-14383.1</f>
        <v>0</v>
      </c>
      <c r="E56" s="73">
        <v>1</v>
      </c>
      <c r="F56" s="74">
        <v>0</v>
      </c>
    </row>
    <row r="57" spans="1:6" s="3" customFormat="1" ht="67.5" customHeight="1">
      <c r="A57" s="20" t="s">
        <v>0</v>
      </c>
      <c r="B57" s="72" t="s">
        <v>131</v>
      </c>
      <c r="C57" s="75" t="s">
        <v>135</v>
      </c>
      <c r="D57" s="84">
        <v>576</v>
      </c>
      <c r="E57" s="73">
        <v>0</v>
      </c>
      <c r="F57" s="74">
        <v>0</v>
      </c>
    </row>
    <row r="58" spans="1:6" s="3" customFormat="1" ht="69" customHeight="1">
      <c r="A58" s="20" t="s">
        <v>0</v>
      </c>
      <c r="B58" s="69" t="s">
        <v>122</v>
      </c>
      <c r="C58" s="23" t="s">
        <v>132</v>
      </c>
      <c r="D58" s="93">
        <v>31401.2</v>
      </c>
      <c r="E58" s="15">
        <v>0</v>
      </c>
      <c r="F58" s="15">
        <v>0</v>
      </c>
    </row>
    <row r="59" spans="1:6" s="3" customFormat="1" ht="69" customHeight="1">
      <c r="A59" s="20" t="s">
        <v>0</v>
      </c>
      <c r="B59" s="69" t="s">
        <v>122</v>
      </c>
      <c r="C59" s="70" t="s">
        <v>143</v>
      </c>
      <c r="D59" s="93">
        <v>32361.63</v>
      </c>
      <c r="E59" s="15">
        <v>397230</v>
      </c>
      <c r="F59" s="15">
        <v>0</v>
      </c>
    </row>
    <row r="60" spans="1:6" s="3" customFormat="1" ht="63.75" customHeight="1">
      <c r="A60" s="20" t="s">
        <v>0</v>
      </c>
      <c r="B60" s="69" t="s">
        <v>122</v>
      </c>
      <c r="C60" s="70" t="s">
        <v>144</v>
      </c>
      <c r="D60" s="93">
        <v>6648.08</v>
      </c>
      <c r="E60" s="15">
        <v>83374.8</v>
      </c>
      <c r="F60" s="15">
        <v>0</v>
      </c>
    </row>
    <row r="61" spans="1:6" s="3" customFormat="1" ht="87" customHeight="1">
      <c r="A61" s="20" t="s">
        <v>0</v>
      </c>
      <c r="B61" s="69" t="s">
        <v>122</v>
      </c>
      <c r="C61" s="71" t="s">
        <v>145</v>
      </c>
      <c r="D61" s="93">
        <v>8432.1</v>
      </c>
      <c r="E61" s="15">
        <v>0</v>
      </c>
      <c r="F61" s="15">
        <v>0</v>
      </c>
    </row>
    <row r="62" spans="1:9" s="3" customFormat="1" ht="99" customHeight="1">
      <c r="A62" s="20" t="s">
        <v>0</v>
      </c>
      <c r="B62" s="69" t="s">
        <v>122</v>
      </c>
      <c r="C62" s="91" t="s">
        <v>157</v>
      </c>
      <c r="D62" s="93">
        <v>0</v>
      </c>
      <c r="E62" s="15">
        <v>0</v>
      </c>
      <c r="F62" s="15">
        <v>0</v>
      </c>
      <c r="I62" s="92"/>
    </row>
    <row r="63" spans="1:6" s="3" customFormat="1" ht="123" customHeight="1">
      <c r="A63" s="20" t="s">
        <v>0</v>
      </c>
      <c r="B63" s="69" t="s">
        <v>122</v>
      </c>
      <c r="C63" s="91" t="s">
        <v>156</v>
      </c>
      <c r="D63" s="93">
        <v>5950.29</v>
      </c>
      <c r="E63" s="15">
        <v>0</v>
      </c>
      <c r="F63" s="15">
        <v>0</v>
      </c>
    </row>
    <row r="64" spans="1:6" s="3" customFormat="1" ht="81" customHeight="1">
      <c r="A64" s="4" t="s">
        <v>0</v>
      </c>
      <c r="B64" s="46" t="s">
        <v>59</v>
      </c>
      <c r="C64" s="36" t="s">
        <v>6</v>
      </c>
      <c r="D64" s="16">
        <v>421.2</v>
      </c>
      <c r="E64" s="16">
        <v>421.2</v>
      </c>
      <c r="F64" s="16">
        <v>421.2</v>
      </c>
    </row>
    <row r="65" spans="1:6" s="1" customFormat="1" ht="31.5" customHeight="1">
      <c r="A65" s="11" t="s">
        <v>17</v>
      </c>
      <c r="B65" s="42"/>
      <c r="C65" s="25" t="s">
        <v>18</v>
      </c>
      <c r="D65" s="85">
        <f>D66+D67</f>
        <v>2567.8</v>
      </c>
      <c r="E65" s="12">
        <f>E66+E67</f>
        <v>2354.6400000000003</v>
      </c>
      <c r="F65" s="12">
        <f>F66+F67</f>
        <v>2453.55</v>
      </c>
    </row>
    <row r="66" spans="1:6" ht="120" customHeight="1">
      <c r="A66" s="4" t="s">
        <v>17</v>
      </c>
      <c r="B66" s="41" t="s">
        <v>65</v>
      </c>
      <c r="C66" s="55" t="s">
        <v>67</v>
      </c>
      <c r="D66" s="86">
        <v>1200</v>
      </c>
      <c r="E66" s="13">
        <v>1050</v>
      </c>
      <c r="F66" s="13">
        <v>1100</v>
      </c>
    </row>
    <row r="67" spans="1:6" ht="120" customHeight="1">
      <c r="A67" s="4" t="s">
        <v>17</v>
      </c>
      <c r="B67" s="41" t="s">
        <v>66</v>
      </c>
      <c r="C67" s="55" t="s">
        <v>68</v>
      </c>
      <c r="D67" s="86">
        <v>1367.8</v>
      </c>
      <c r="E67" s="13">
        <v>1304.64</v>
      </c>
      <c r="F67" s="13">
        <v>1353.55</v>
      </c>
    </row>
    <row r="68" spans="1:6" s="1" customFormat="1" ht="24" customHeight="1">
      <c r="A68" s="11" t="s">
        <v>19</v>
      </c>
      <c r="B68" s="42"/>
      <c r="C68" s="25" t="s">
        <v>20</v>
      </c>
      <c r="D68" s="38">
        <f>D69+D70+D71+D72+D73+D74+D75+D76+D77+D78</f>
        <v>74492</v>
      </c>
      <c r="E68" s="38">
        <f>E69+E70+E71+E72+E73+E74+E75+E76+E77+E78</f>
        <v>76730</v>
      </c>
      <c r="F68" s="38">
        <f>F69+F70+F71+F72+F73+F74+F75+F76+F77+F78</f>
        <v>81210</v>
      </c>
    </row>
    <row r="69" spans="1:6" ht="84.75" customHeight="1">
      <c r="A69" s="4" t="s">
        <v>19</v>
      </c>
      <c r="B69" s="40" t="s">
        <v>24</v>
      </c>
      <c r="C69" s="26" t="s">
        <v>9</v>
      </c>
      <c r="D69" s="87">
        <f>60792-D70-D71-D72+3225</f>
        <v>62967</v>
      </c>
      <c r="E69" s="39">
        <f>65578-E70-E71-E72-1030</f>
        <v>63518</v>
      </c>
      <c r="F69" s="39">
        <f>69596-F70-F71-F72-1060</f>
        <v>67476</v>
      </c>
    </row>
    <row r="70" spans="1:6" ht="129.75" customHeight="1">
      <c r="A70" s="4" t="s">
        <v>19</v>
      </c>
      <c r="B70" s="41" t="s">
        <v>96</v>
      </c>
      <c r="C70" s="54" t="s">
        <v>99</v>
      </c>
      <c r="D70" s="87">
        <v>200</v>
      </c>
      <c r="E70" s="39">
        <v>210</v>
      </c>
      <c r="F70" s="39">
        <v>220</v>
      </c>
    </row>
    <row r="71" spans="1:6" ht="48.75" customHeight="1">
      <c r="A71" s="4" t="s">
        <v>19</v>
      </c>
      <c r="B71" s="41" t="s">
        <v>97</v>
      </c>
      <c r="C71" s="26" t="s">
        <v>100</v>
      </c>
      <c r="D71" s="87">
        <v>650</v>
      </c>
      <c r="E71" s="39">
        <v>660</v>
      </c>
      <c r="F71" s="39">
        <v>670</v>
      </c>
    </row>
    <row r="72" spans="1:6" ht="112.5" customHeight="1">
      <c r="A72" s="4" t="s">
        <v>19</v>
      </c>
      <c r="B72" s="41" t="s">
        <v>98</v>
      </c>
      <c r="C72" s="54" t="s">
        <v>101</v>
      </c>
      <c r="D72" s="87">
        <f>150+50</f>
        <v>200</v>
      </c>
      <c r="E72" s="39">
        <v>160</v>
      </c>
      <c r="F72" s="39">
        <v>170</v>
      </c>
    </row>
    <row r="73" spans="1:6" ht="35.25" customHeight="1">
      <c r="A73" s="4" t="s">
        <v>19</v>
      </c>
      <c r="B73" s="40" t="s">
        <v>25</v>
      </c>
      <c r="C73" s="26" t="s">
        <v>10</v>
      </c>
      <c r="D73" s="87">
        <v>2750</v>
      </c>
      <c r="E73" s="39">
        <f>5084-E74</f>
        <v>3184</v>
      </c>
      <c r="F73" s="39">
        <f>5282-F74</f>
        <v>3282</v>
      </c>
    </row>
    <row r="74" spans="1:6" ht="82.5" customHeight="1">
      <c r="A74" s="4" t="s">
        <v>19</v>
      </c>
      <c r="B74" s="40" t="s">
        <v>26</v>
      </c>
      <c r="C74" s="26" t="s">
        <v>11</v>
      </c>
      <c r="D74" s="87">
        <v>1450</v>
      </c>
      <c r="E74" s="39">
        <v>1900</v>
      </c>
      <c r="F74" s="39">
        <v>2000</v>
      </c>
    </row>
    <row r="75" spans="1:6" ht="18" customHeight="1">
      <c r="A75" s="4" t="s">
        <v>19</v>
      </c>
      <c r="B75" s="40" t="s">
        <v>27</v>
      </c>
      <c r="C75" s="26" t="s">
        <v>12</v>
      </c>
      <c r="D75" s="87">
        <v>3400</v>
      </c>
      <c r="E75" s="39">
        <v>3718</v>
      </c>
      <c r="F75" s="39">
        <v>3926</v>
      </c>
    </row>
    <row r="76" spans="1:6" ht="50.25" customHeight="1">
      <c r="A76" s="20" t="s">
        <v>19</v>
      </c>
      <c r="B76" s="41" t="s">
        <v>91</v>
      </c>
      <c r="C76" s="32" t="s">
        <v>90</v>
      </c>
      <c r="D76" s="87">
        <v>1200</v>
      </c>
      <c r="E76" s="39">
        <v>1687</v>
      </c>
      <c r="F76" s="39">
        <v>1756</v>
      </c>
    </row>
    <row r="77" spans="1:6" ht="58.5" customHeight="1">
      <c r="A77" s="4" t="s">
        <v>19</v>
      </c>
      <c r="B77" s="40" t="s">
        <v>28</v>
      </c>
      <c r="C77" s="32" t="s">
        <v>13</v>
      </c>
      <c r="D77" s="87">
        <v>1672</v>
      </c>
      <c r="E77" s="39">
        <v>1690</v>
      </c>
      <c r="F77" s="39">
        <v>1707</v>
      </c>
    </row>
    <row r="78" spans="1:6" ht="100.5" customHeight="1">
      <c r="A78" s="20" t="s">
        <v>19</v>
      </c>
      <c r="B78" s="41" t="s">
        <v>88</v>
      </c>
      <c r="C78" s="32" t="s">
        <v>89</v>
      </c>
      <c r="D78" s="87">
        <v>3</v>
      </c>
      <c r="E78" s="39">
        <v>3</v>
      </c>
      <c r="F78" s="39">
        <v>3</v>
      </c>
    </row>
    <row r="79" spans="1:6" s="1" customFormat="1" ht="18.75" customHeight="1">
      <c r="A79" s="11" t="s">
        <v>32</v>
      </c>
      <c r="B79" s="42"/>
      <c r="C79" s="25" t="s">
        <v>33</v>
      </c>
      <c r="D79" s="38">
        <f>D80+D81+D82+D83+D84+D85</f>
        <v>38680.25</v>
      </c>
      <c r="E79" s="38">
        <f>E80+E81+E82+E83+E84+E85</f>
        <v>33630</v>
      </c>
      <c r="F79" s="38">
        <f>F80+F81+F82+F83+F84+F85</f>
        <v>33640</v>
      </c>
    </row>
    <row r="80" spans="1:6" ht="111.75" customHeight="1">
      <c r="A80" s="10" t="s">
        <v>32</v>
      </c>
      <c r="B80" s="47" t="s">
        <v>22</v>
      </c>
      <c r="C80" s="33" t="s">
        <v>7</v>
      </c>
      <c r="D80" s="87">
        <v>33897.4</v>
      </c>
      <c r="E80" s="39">
        <v>29890</v>
      </c>
      <c r="F80" s="39">
        <v>29890</v>
      </c>
    </row>
    <row r="81" spans="1:6" ht="97.5" customHeight="1">
      <c r="A81" s="10" t="s">
        <v>32</v>
      </c>
      <c r="B81" s="48" t="s">
        <v>34</v>
      </c>
      <c r="C81" s="17" t="s">
        <v>35</v>
      </c>
      <c r="D81" s="50">
        <v>1100</v>
      </c>
      <c r="E81" s="50">
        <v>900</v>
      </c>
      <c r="F81" s="50">
        <v>900</v>
      </c>
    </row>
    <row r="82" spans="1:6" s="3" customFormat="1" ht="50.25" customHeight="1">
      <c r="A82" s="10" t="s">
        <v>32</v>
      </c>
      <c r="B82" s="49" t="s">
        <v>36</v>
      </c>
      <c r="C82" s="18" t="s">
        <v>37</v>
      </c>
      <c r="D82" s="51">
        <v>680</v>
      </c>
      <c r="E82" s="51">
        <v>1010</v>
      </c>
      <c r="F82" s="51">
        <v>1020</v>
      </c>
    </row>
    <row r="83" spans="1:6" s="3" customFormat="1" ht="115.5" customHeight="1">
      <c r="A83" s="10" t="s">
        <v>32</v>
      </c>
      <c r="B83" s="49" t="s">
        <v>102</v>
      </c>
      <c r="C83" s="64" t="s">
        <v>103</v>
      </c>
      <c r="D83" s="51">
        <v>67.85</v>
      </c>
      <c r="E83" s="51">
        <v>0</v>
      </c>
      <c r="F83" s="51">
        <v>0</v>
      </c>
    </row>
    <row r="84" spans="1:6" ht="84" customHeight="1">
      <c r="A84" s="4" t="s">
        <v>32</v>
      </c>
      <c r="B84" s="40" t="s">
        <v>23</v>
      </c>
      <c r="C84" s="32" t="s">
        <v>8</v>
      </c>
      <c r="D84" s="39">
        <v>2710</v>
      </c>
      <c r="E84" s="39">
        <v>1700</v>
      </c>
      <c r="F84" s="39">
        <v>1700</v>
      </c>
    </row>
    <row r="85" spans="1:6" ht="113.25" customHeight="1">
      <c r="A85" s="4" t="s">
        <v>32</v>
      </c>
      <c r="B85" s="41" t="s">
        <v>53</v>
      </c>
      <c r="C85" s="34" t="s">
        <v>54</v>
      </c>
      <c r="D85" s="52">
        <v>225</v>
      </c>
      <c r="E85" s="52">
        <v>130</v>
      </c>
      <c r="F85" s="52">
        <v>130</v>
      </c>
    </row>
    <row r="86" spans="1:6" s="1" customFormat="1" ht="15.75">
      <c r="A86" s="57" t="s">
        <v>69</v>
      </c>
      <c r="B86" s="57"/>
      <c r="C86" s="58" t="s">
        <v>75</v>
      </c>
      <c r="D86" s="61">
        <f>D87+D88+D89+D90+D91+D92+D93+D94+D95+D96</f>
        <v>279</v>
      </c>
      <c r="E86" s="61">
        <f>E87+E88+E89+E90+E91+E92+E93+E94+E95+E96</f>
        <v>336</v>
      </c>
      <c r="F86" s="61">
        <f>F87+F88+F89+F90+F91+F92+F93+F94+F95+F96</f>
        <v>336</v>
      </c>
    </row>
    <row r="87" spans="1:6" s="1" customFormat="1" ht="94.5">
      <c r="A87" s="56" t="s">
        <v>69</v>
      </c>
      <c r="B87" s="41" t="s">
        <v>71</v>
      </c>
      <c r="C87" s="59" t="s">
        <v>73</v>
      </c>
      <c r="D87" s="60">
        <v>17</v>
      </c>
      <c r="E87" s="60">
        <v>20</v>
      </c>
      <c r="F87" s="60">
        <v>20</v>
      </c>
    </row>
    <row r="88" spans="1:6" ht="131.25" customHeight="1">
      <c r="A88" s="56" t="s">
        <v>69</v>
      </c>
      <c r="B88" s="41" t="s">
        <v>72</v>
      </c>
      <c r="C88" s="54" t="s">
        <v>74</v>
      </c>
      <c r="D88" s="60">
        <v>100</v>
      </c>
      <c r="E88" s="60">
        <v>110</v>
      </c>
      <c r="F88" s="60">
        <v>110</v>
      </c>
    </row>
    <row r="89" spans="1:6" ht="98.25" customHeight="1">
      <c r="A89" s="56" t="s">
        <v>69</v>
      </c>
      <c r="B89" s="41" t="s">
        <v>76</v>
      </c>
      <c r="C89" s="59" t="s">
        <v>77</v>
      </c>
      <c r="D89" s="60">
        <v>14</v>
      </c>
      <c r="E89" s="60">
        <v>24</v>
      </c>
      <c r="F89" s="60">
        <v>24</v>
      </c>
    </row>
    <row r="90" spans="1:6" ht="117.75" customHeight="1">
      <c r="A90" s="56" t="s">
        <v>69</v>
      </c>
      <c r="B90" s="41" t="s">
        <v>78</v>
      </c>
      <c r="C90" s="59" t="s">
        <v>79</v>
      </c>
      <c r="D90" s="60">
        <v>27</v>
      </c>
      <c r="E90" s="60">
        <v>47</v>
      </c>
      <c r="F90" s="60">
        <v>47</v>
      </c>
    </row>
    <row r="91" spans="1:6" ht="96.75" customHeight="1">
      <c r="A91" s="56" t="s">
        <v>69</v>
      </c>
      <c r="B91" s="41" t="s">
        <v>80</v>
      </c>
      <c r="C91" s="59" t="s">
        <v>81</v>
      </c>
      <c r="D91" s="60">
        <v>2</v>
      </c>
      <c r="E91" s="60">
        <v>2</v>
      </c>
      <c r="F91" s="60">
        <v>2</v>
      </c>
    </row>
    <row r="92" spans="1:6" ht="130.5" customHeight="1">
      <c r="A92" s="56" t="s">
        <v>69</v>
      </c>
      <c r="B92" s="41" t="s">
        <v>82</v>
      </c>
      <c r="C92" s="59" t="s">
        <v>83</v>
      </c>
      <c r="D92" s="60">
        <v>19</v>
      </c>
      <c r="E92" s="60">
        <v>19</v>
      </c>
      <c r="F92" s="60">
        <v>19</v>
      </c>
    </row>
    <row r="93" spans="1:6" ht="141.75" customHeight="1">
      <c r="A93" s="56" t="s">
        <v>69</v>
      </c>
      <c r="B93" s="41" t="s">
        <v>104</v>
      </c>
      <c r="C93" s="59" t="s">
        <v>105</v>
      </c>
      <c r="D93" s="60">
        <v>4</v>
      </c>
      <c r="E93" s="60">
        <v>4</v>
      </c>
      <c r="F93" s="60">
        <v>4</v>
      </c>
    </row>
    <row r="94" spans="1:6" ht="110.25" customHeight="1">
      <c r="A94" s="56" t="s">
        <v>69</v>
      </c>
      <c r="B94" s="41" t="s">
        <v>84</v>
      </c>
      <c r="C94" s="59" t="s">
        <v>85</v>
      </c>
      <c r="D94" s="60">
        <v>12</v>
      </c>
      <c r="E94" s="60">
        <v>10</v>
      </c>
      <c r="F94" s="60">
        <v>10</v>
      </c>
    </row>
    <row r="95" spans="1:6" ht="99.75" customHeight="1">
      <c r="A95" s="56" t="s">
        <v>69</v>
      </c>
      <c r="B95" s="41" t="s">
        <v>86</v>
      </c>
      <c r="C95" s="59" t="s">
        <v>87</v>
      </c>
      <c r="D95" s="60">
        <v>22</v>
      </c>
      <c r="E95" s="60">
        <v>22</v>
      </c>
      <c r="F95" s="60">
        <v>22</v>
      </c>
    </row>
    <row r="96" spans="1:6" ht="115.5" customHeight="1">
      <c r="A96" s="56" t="s">
        <v>69</v>
      </c>
      <c r="B96" s="41" t="s">
        <v>106</v>
      </c>
      <c r="C96" s="59" t="s">
        <v>107</v>
      </c>
      <c r="D96" s="65">
        <v>62</v>
      </c>
      <c r="E96" s="65">
        <v>78</v>
      </c>
      <c r="F96" s="65">
        <v>78</v>
      </c>
    </row>
    <row r="97" spans="1:6" s="78" customFormat="1" ht="35.25" customHeight="1">
      <c r="A97" s="57"/>
      <c r="B97" s="57"/>
      <c r="C97" s="77" t="s">
        <v>142</v>
      </c>
      <c r="D97" s="79">
        <f>D8-D23</f>
        <v>116472.04999999999</v>
      </c>
      <c r="E97" s="79">
        <f>E8-E23</f>
        <v>113191.64000000001</v>
      </c>
      <c r="F97" s="79">
        <f>F8-F23</f>
        <v>117790.54999999999</v>
      </c>
    </row>
  </sheetData>
  <sheetProtection/>
  <mergeCells count="6">
    <mergeCell ref="D5:F5"/>
    <mergeCell ref="A5:A6"/>
    <mergeCell ref="B5:B6"/>
    <mergeCell ref="C5:C6"/>
    <mergeCell ref="B3:D3"/>
    <mergeCell ref="A2:F2"/>
  </mergeCells>
  <printOptions horizontalCentered="1"/>
  <pageMargins left="0" right="0" top="0" bottom="0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RePack by Diakov</cp:lastModifiedBy>
  <cp:lastPrinted>2022-12-14T01:39:34Z</cp:lastPrinted>
  <dcterms:created xsi:type="dcterms:W3CDTF">2017-10-23T07:17:12Z</dcterms:created>
  <dcterms:modified xsi:type="dcterms:W3CDTF">2023-12-22T07:54:49Z</dcterms:modified>
  <cp:category/>
  <cp:version/>
  <cp:contentType/>
  <cp:contentStatus/>
</cp:coreProperties>
</file>