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3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поступлений'!$A$4:$I$52</definedName>
    <definedName name="_xlnm.Print_Area" localSheetId="2">'прил 3 '!$A$1:$N$54</definedName>
    <definedName name="_xlnm.Print_Area" localSheetId="3">'прилож 4'!$B$1:$J$79</definedName>
    <definedName name="_xlnm.Print_Area" localSheetId="0">'прилож1'!$A$2:$O$30</definedName>
  </definedNames>
  <calcPr fullCalcOnLoad="1"/>
</workbook>
</file>

<file path=xl/sharedStrings.xml><?xml version="1.0" encoding="utf-8"?>
<sst xmlns="http://schemas.openxmlformats.org/spreadsheetml/2006/main" count="487" uniqueCount="219">
  <si>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</si>
  <si>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</si>
  <si>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</si>
  <si>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</si>
  <si>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</si>
  <si>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</si>
  <si>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</si>
  <si>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</si>
  <si>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</si>
  <si>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</si>
  <si>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</si>
  <si>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</si>
  <si>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</si>
  <si>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</si>
  <si>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</si>
  <si>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</si>
  <si>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</si>
  <si>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</si>
  <si>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</si>
  <si>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</si>
  <si>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</si>
  <si>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</si>
  <si>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</si>
  <si>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</si>
  <si>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</si>
  <si>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</si>
  <si>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</si>
  <si>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</si>
  <si>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</si>
  <si>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</si>
  <si>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</si>
  <si>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</si>
  <si>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</si>
  <si>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</si>
  <si>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</si>
  <si>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</si>
  <si>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</si>
  <si>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</si>
  <si>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</si>
  <si>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</si>
  <si>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</si>
  <si>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</si>
  <si>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</si>
  <si>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</si>
  <si>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</si>
  <si>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</si>
  <si>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</si>
  <si>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</si>
  <si>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</si>
  <si>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</si>
  <si>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</si>
  <si>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</si>
  <si>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</si>
  <si>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</si>
  <si>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</si>
  <si>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</si>
  <si>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</si>
  <si>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</si>
  <si>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</si>
  <si>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</si>
  <si>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</si>
  <si>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</si>
  <si>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</si>
  <si>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</si>
  <si>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</si>
  <si>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</si>
  <si>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</si>
  <si>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</si>
  <si>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</si>
  <si>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</si>
  <si>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</si>
  <si>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</si>
  <si>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</si>
  <si>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</si>
  <si>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</si>
  <si>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</si>
  <si>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</si>
  <si>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</si>
  <si>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</si>
  <si>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</si>
  <si>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</si>
  <si>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</si>
  <si>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</si>
  <si>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</si>
  <si>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</si>
  <si>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</si>
  <si>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</si>
  <si>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</si>
  <si>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</si>
  <si>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</si>
  <si>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</si>
  <si>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</si>
  <si>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</si>
  <si>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</si>
  <si>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</si>
  <si>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</si>
  <si>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</si>
  <si>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</si>
  <si>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</si>
  <si>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</si>
  <si>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</si>
  <si>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</si>
  <si>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</si>
  <si>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</si>
  <si>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</si>
  <si>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</si>
  <si>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</si>
  <si>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</si>
  <si>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</si>
  <si>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</si>
  <si>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</si>
  <si>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</si>
  <si>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</si>
  <si>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</si>
  <si>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</si>
  <si>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</si>
  <si>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</si>
  <si>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</si>
  <si>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</si>
  <si>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</si>
  <si>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</si>
  <si>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</si>
  <si>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</si>
  <si>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</si>
  <si>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</si>
  <si>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</si>
  <si>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</si>
  <si>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</si>
  <si>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</si>
  <si>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</si>
  <si>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</si>
  <si>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</si>
  <si>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</si>
  <si>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</si>
  <si>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</si>
  <si>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9290000000</t>
  </si>
  <si>
    <t>Иные вопросы в области жилищно-коммунального хозяйства</t>
  </si>
  <si>
    <t>Благоустройство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</si>
  <si>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</si>
  <si>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</si>
  <si>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</si>
  <si>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</si>
  <si>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</si>
  <si>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</si>
  <si>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</si>
  <si>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 xml:space="preserve">                                                                                                                                           Приложение  3</t>
  </si>
  <si>
    <t>1 13 02065 10 0000 130</t>
  </si>
  <si>
    <t>Доходы, поступающие в порядке возмещения расходов, понесенных в связи с эксплуатацией имущества</t>
  </si>
  <si>
    <t xml:space="preserve">                  Приложение 2 </t>
  </si>
  <si>
    <t>202 35118 10 0000 150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</si>
  <si>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</si>
  <si>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</si>
  <si>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</si>
  <si>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</si>
  <si>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</si>
  <si>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</si>
  <si>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</si>
  <si>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</si>
  <si>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</si>
  <si>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</si>
  <si>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</si>
  <si>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</si>
  <si>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Сбор и удаление твердых отходов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</si>
  <si>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</si>
  <si>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</si>
  <si>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</si>
  <si>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</si>
  <si>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</si>
  <si>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</si>
  <si>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</si>
  <si>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</si>
  <si>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</si>
  <si>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</si>
  <si>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</si>
  <si>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</si>
  <si>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</si>
  <si>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</si>
  <si>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202 16001 10 0000 150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</si>
  <si>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</si>
  <si>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Прочие мероприятия по благоустройству городских округов и поселений</t>
  </si>
  <si>
    <t>9290018080</t>
  </si>
  <si>
    <t xml:space="preserve">           </t>
  </si>
  <si>
    <t xml:space="preserve">           к постановлению администрации Бурановского сельсовета                                                                         </t>
  </si>
  <si>
    <t xml:space="preserve">                   к постановлению  администрации Бурановского сельсовета                            </t>
  </si>
  <si>
    <t xml:space="preserve">                                                       к постановлению  администрации Бурановского сельсовета  </t>
  </si>
  <si>
    <t xml:space="preserve">                                                к постановлению  администрации Бурановского сельсовета                            </t>
  </si>
  <si>
    <t>Х</t>
  </si>
  <si>
    <t xml:space="preserve">                         "Об исполнении  бюджета </t>
  </si>
  <si>
    <t>Бурановского сельсовета Калманского района Алтайского края</t>
  </si>
  <si>
    <t xml:space="preserve"> на 2022 год и плановый период 2023-2024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</si>
  <si>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за первое полугодие 2022 год</t>
  </si>
  <si>
    <t>Уточненный план  на 2022 г. руб.</t>
  </si>
  <si>
    <t xml:space="preserve">                               "Об исполнении  бюджета</t>
  </si>
  <si>
    <t xml:space="preserve">                          на 2022 год и плановый период 2023-2024 годы" </t>
  </si>
  <si>
    <t xml:space="preserve">от                  2022 г. № </t>
  </si>
  <si>
    <t>Уточненный план 2022г.</t>
  </si>
  <si>
    <t xml:space="preserve">                 "Об исполнении  бюджета </t>
  </si>
  <si>
    <t xml:space="preserve">                 на 2022 год и плановый период 2023-2024 годов"</t>
  </si>
  <si>
    <t xml:space="preserve">от          2022г  №    </t>
  </si>
  <si>
    <t>Уточненный план  на 2022 г.  руб.</t>
  </si>
  <si>
    <t xml:space="preserve">           "Об исполнении бюджета </t>
  </si>
  <si>
    <t xml:space="preserve"> на 2022 год и плановый период 2023-2024 годов"</t>
  </si>
  <si>
    <t>Остаток на 1.01.2022 г.</t>
  </si>
  <si>
    <t>Проведение выборов в представительный орган муниципального образования</t>
  </si>
  <si>
    <t>01 3 00 10240</t>
  </si>
  <si>
    <t>Иные бюджетные ассигнования</t>
  </si>
  <si>
    <t>800</t>
  </si>
  <si>
    <t xml:space="preserve"> за первый квартал 2022 года</t>
  </si>
  <si>
    <t>Факт 1 квартал       2022 г.        руб.</t>
  </si>
  <si>
    <t>за первый квартал 2022</t>
  </si>
  <si>
    <t>по разделам,подразделам классификации расходов за первый квартал 2022 года</t>
  </si>
  <si>
    <t>Факт 1 квартал 2022г.</t>
  </si>
  <si>
    <t xml:space="preserve">                  за    2022 г.</t>
  </si>
  <si>
    <t xml:space="preserve">        за первый квартал 2022 года   от               2022 г. №  .</t>
  </si>
  <si>
    <t>Исполнено за 1 квартал 2022г.</t>
  </si>
  <si>
    <t>муниципального образования  Бурановский сельсовет Калманского района за первый квартал 2022 года.</t>
  </si>
  <si>
    <t>Факт 1 квартал 2022 г.руб.</t>
  </si>
  <si>
    <t>Источники внутреннего финансирования дефицита бюджета муниципального образования Бурановский сельсовет Калманского района за первый квартал 2022г.</t>
  </si>
  <si>
    <t xml:space="preserve">  от 18.05. 2022 г. № 22а      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</si>
</sst>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0.0000%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wrapText="1" shrinkToFit="1"/>
    </xf>
    <xf numFmtId="0" fontId="56" fillId="0" borderId="10" xfId="0" applyFont="1" applyBorder="1" applyAlignment="1">
      <alignment horizontal="center" wrapText="1" shrinkToFit="1"/>
    </xf>
    <xf numFmtId="0" fontId="56" fillId="0" borderId="10" xfId="0" applyFont="1" applyBorder="1" applyAlignment="1">
      <alignment horizontal="center" vertical="top" wrapText="1" shrinkToFit="1"/>
    </xf>
    <xf numFmtId="0" fontId="56" fillId="0" borderId="10" xfId="0" applyFont="1" applyBorder="1" applyAlignment="1">
      <alignment/>
    </xf>
    <xf numFmtId="49" fontId="56" fillId="34" borderId="10" xfId="0" applyNumberFormat="1" applyFont="1" applyFill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0" fontId="56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0" fontId="56" fillId="0" borderId="10" xfId="0" applyFont="1" applyFill="1" applyBorder="1" applyAlignment="1">
      <alignment horizontal="left" wrapText="1" shrinkToFit="1"/>
    </xf>
    <xf numFmtId="49" fontId="56" fillId="0" borderId="10" xfId="0" applyNumberFormat="1" applyFont="1" applyFill="1" applyBorder="1" applyAlignment="1">
      <alignment horizontal="center" wrapText="1" shrinkToFit="1"/>
    </xf>
    <xf numFmtId="0" fontId="56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0" fontId="57" fillId="34" borderId="10" xfId="0" applyFont="1" applyFill="1" applyBorder="1" applyAlignment="1">
      <alignment horizontal="center" wrapText="1"/>
    </xf>
    <xf numFmtId="49" fontId="57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0" fontId="56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6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6" fillId="0" borderId="10" xfId="0" applyNumberFormat="1" applyFont="1" applyBorder="1" applyAlignment="1">
      <alignment horizontal="center" wrapText="1" shrinkToFit="1"/>
    </xf>
    <xf numFmtId="2" fontId="56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10" fontId="2" fillId="0" borderId="10" xfId="57" applyNumberFormat="1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2" fillId="0" borderId="10" xfId="0" applyNumberFormat="1" applyFont="1" applyBorder="1" applyAlignment="1">
      <alignment horizontal="left"/>
    </xf>
    <xf numFmtId="10" fontId="15" fillId="0" borderId="10" xfId="57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left" wrapText="1"/>
    </xf>
    <xf numFmtId="10" fontId="13" fillId="0" borderId="10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 wrapText="1"/>
    </xf>
    <xf numFmtId="10" fontId="13" fillId="0" borderId="14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/>
    </xf>
    <xf numFmtId="10" fontId="19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0" fontId="17" fillId="0" borderId="10" xfId="57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185" fontId="5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7" fillId="0" borderId="0" xfId="0" applyFont="1" applyFill="1" applyBorder="1" applyAlignment="1">
      <alignment vertical="top" wrapText="1"/>
    </xf>
    <xf numFmtId="185" fontId="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28" xfId="0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3">
      <selection activeCell="N23" sqref="N23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65"/>
      <c r="K2" s="165"/>
      <c r="L2" s="165"/>
      <c r="M2" s="165"/>
      <c r="N2" s="165"/>
      <c r="O2" s="165"/>
    </row>
    <row r="3" spans="1:15" ht="18.75" customHeight="1">
      <c r="A3" s="198" t="s">
        <v>182</v>
      </c>
      <c r="B3" s="198"/>
      <c r="C3" s="198"/>
      <c r="D3" s="198"/>
      <c r="E3" s="198"/>
      <c r="F3" s="198"/>
      <c r="G3" s="198"/>
      <c r="H3" s="198"/>
      <c r="I3" s="198"/>
      <c r="J3" s="165"/>
      <c r="K3" s="165"/>
      <c r="L3" s="165"/>
      <c r="M3" s="165"/>
      <c r="N3" s="165"/>
      <c r="O3" s="165"/>
    </row>
    <row r="4" spans="1:15" ht="18.75" hidden="1">
      <c r="A4" s="153"/>
      <c r="B4" s="153"/>
      <c r="C4" s="153"/>
      <c r="D4" s="153"/>
      <c r="E4" s="153" t="s">
        <v>17</v>
      </c>
      <c r="F4" s="154"/>
      <c r="G4" s="154"/>
      <c r="H4" s="154"/>
      <c r="I4" s="154"/>
      <c r="J4" s="154"/>
      <c r="K4" s="153"/>
      <c r="L4" s="153"/>
      <c r="M4" s="153"/>
      <c r="N4" s="153"/>
      <c r="O4" s="154"/>
    </row>
    <row r="5" spans="1:15" ht="18.75" hidden="1">
      <c r="A5" s="153"/>
      <c r="B5" s="153"/>
      <c r="C5" s="153"/>
      <c r="D5" s="153"/>
      <c r="E5" s="200" t="s">
        <v>52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ht="18.75" customHeight="1">
      <c r="A6" s="198" t="s">
        <v>125</v>
      </c>
      <c r="B6" s="198"/>
      <c r="C6" s="198"/>
      <c r="D6" s="198"/>
      <c r="E6" s="198"/>
      <c r="F6" s="198"/>
      <c r="G6" s="198"/>
      <c r="H6" s="198"/>
      <c r="I6" s="198"/>
      <c r="J6" s="164"/>
      <c r="K6" s="153"/>
      <c r="L6" s="153"/>
      <c r="M6" s="153"/>
      <c r="N6" s="153"/>
      <c r="O6" s="153"/>
    </row>
    <row r="7" spans="1:15" ht="17.25" customHeight="1">
      <c r="A7" s="198" t="s">
        <v>200</v>
      </c>
      <c r="B7" s="198"/>
      <c r="C7" s="198"/>
      <c r="D7" s="198"/>
      <c r="E7" s="198"/>
      <c r="F7" s="198"/>
      <c r="G7" s="198"/>
      <c r="H7" s="198"/>
      <c r="I7" s="198"/>
      <c r="J7" s="165"/>
      <c r="K7" s="165"/>
      <c r="L7" s="165"/>
      <c r="M7" s="165"/>
      <c r="N7" s="165"/>
      <c r="O7" s="165"/>
    </row>
    <row r="8" spans="1:15" ht="18" customHeight="1" hidden="1">
      <c r="A8" s="198" t="s">
        <v>181</v>
      </c>
      <c r="B8" s="198"/>
      <c r="C8" s="198"/>
      <c r="D8" s="198"/>
      <c r="E8" s="198"/>
      <c r="F8" s="198"/>
      <c r="G8" s="198"/>
      <c r="H8" s="198"/>
      <c r="I8" s="198"/>
      <c r="J8" s="165"/>
      <c r="K8" s="165"/>
      <c r="L8" s="165"/>
      <c r="M8" s="165"/>
      <c r="N8" s="165"/>
      <c r="O8" s="165"/>
    </row>
    <row r="9" spans="1:15" ht="18" customHeight="1" hidden="1">
      <c r="A9" s="198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8" customHeight="1">
      <c r="A10" s="198" t="s">
        <v>188</v>
      </c>
      <c r="B10" s="198"/>
      <c r="C10" s="198"/>
      <c r="D10" s="198"/>
      <c r="E10" s="198"/>
      <c r="F10" s="198"/>
      <c r="G10" s="198"/>
      <c r="H10" s="198"/>
      <c r="I10" s="198"/>
      <c r="J10" s="155"/>
      <c r="K10" s="155"/>
      <c r="L10" s="155"/>
      <c r="M10" s="155"/>
      <c r="N10" s="155"/>
      <c r="O10" s="155"/>
    </row>
    <row r="11" spans="1:15" ht="18" customHeight="1">
      <c r="A11" s="198" t="s">
        <v>201</v>
      </c>
      <c r="B11" s="198"/>
      <c r="C11" s="198"/>
      <c r="D11" s="198"/>
      <c r="E11" s="198"/>
      <c r="F11" s="198"/>
      <c r="G11" s="198"/>
      <c r="H11" s="198"/>
      <c r="I11" s="198"/>
      <c r="J11" s="159"/>
      <c r="K11" s="155"/>
      <c r="L11" s="155"/>
      <c r="M11" s="155"/>
      <c r="N11" s="155"/>
      <c r="O11" s="155"/>
    </row>
    <row r="12" spans="1:15" ht="15.75" customHeight="1">
      <c r="A12" s="198" t="s">
        <v>213</v>
      </c>
      <c r="B12" s="198"/>
      <c r="C12" s="198"/>
      <c r="D12" s="198"/>
      <c r="E12" s="198"/>
      <c r="F12" s="198"/>
      <c r="G12" s="198"/>
      <c r="H12" s="198"/>
      <c r="I12" s="198"/>
      <c r="J12" s="165"/>
      <c r="K12" s="165"/>
      <c r="L12" s="165"/>
      <c r="M12" s="165"/>
      <c r="N12" s="165"/>
      <c r="O12" s="165"/>
    </row>
    <row r="13" spans="1:15" ht="15.75" customHeight="1" hidden="1">
      <c r="A13" s="206" t="s">
        <v>217</v>
      </c>
      <c r="B13" s="206"/>
      <c r="C13" s="206"/>
      <c r="D13" s="206"/>
      <c r="E13" s="206"/>
      <c r="F13" s="207"/>
      <c r="G13" s="207"/>
      <c r="H13" s="207"/>
      <c r="I13" s="207"/>
      <c r="J13" s="66"/>
      <c r="K13" s="66"/>
      <c r="L13" s="66"/>
      <c r="M13" s="66"/>
      <c r="N13" s="66"/>
      <c r="O13" s="66"/>
    </row>
    <row r="14" spans="1:15" ht="15.75" customHeight="1" hidden="1">
      <c r="A14" s="206"/>
      <c r="B14" s="206"/>
      <c r="C14" s="206"/>
      <c r="D14" s="206"/>
      <c r="E14" s="206"/>
      <c r="F14" s="207"/>
      <c r="G14" s="207"/>
      <c r="H14" s="207"/>
      <c r="I14" s="207"/>
      <c r="J14" s="66"/>
      <c r="K14" s="66"/>
      <c r="L14" s="66"/>
      <c r="M14" s="66"/>
      <c r="N14" s="66"/>
      <c r="O14" s="66"/>
    </row>
    <row r="15" spans="1:15" ht="15.75" customHeight="1" hidden="1">
      <c r="A15" s="206"/>
      <c r="B15" s="206"/>
      <c r="C15" s="206"/>
      <c r="D15" s="206"/>
      <c r="E15" s="206"/>
      <c r="F15" s="207"/>
      <c r="G15" s="207"/>
      <c r="H15" s="207"/>
      <c r="I15" s="207"/>
      <c r="J15" s="66"/>
      <c r="K15" s="66"/>
      <c r="L15" s="66"/>
      <c r="M15" s="66"/>
      <c r="N15" s="66"/>
      <c r="O15" s="66"/>
    </row>
    <row r="16" spans="1:15" ht="10.5" customHeight="1">
      <c r="A16" s="206"/>
      <c r="B16" s="206"/>
      <c r="C16" s="206"/>
      <c r="D16" s="206"/>
      <c r="E16" s="206"/>
      <c r="F16" s="207"/>
      <c r="G16" s="207"/>
      <c r="H16" s="207"/>
      <c r="I16" s="207"/>
      <c r="J16" s="66"/>
      <c r="K16" s="66"/>
      <c r="L16" s="66"/>
      <c r="M16" s="66"/>
      <c r="N16" s="66"/>
      <c r="O16" s="66"/>
    </row>
    <row r="17" spans="1:15" ht="33" customHeight="1" thickBot="1">
      <c r="A17" s="206"/>
      <c r="B17" s="206"/>
      <c r="C17" s="206"/>
      <c r="D17" s="206"/>
      <c r="E17" s="206"/>
      <c r="F17" s="207"/>
      <c r="G17" s="207"/>
      <c r="H17" s="207"/>
      <c r="I17" s="207"/>
      <c r="J17" s="66"/>
      <c r="K17" s="66"/>
      <c r="L17" s="66"/>
      <c r="M17" s="66"/>
      <c r="N17" s="66"/>
      <c r="O17" s="66"/>
    </row>
    <row r="18" spans="1:15" ht="12.75" customHeight="1" hidden="1">
      <c r="A18" s="206"/>
      <c r="B18" s="206"/>
      <c r="C18" s="206"/>
      <c r="D18" s="206"/>
      <c r="E18" s="206"/>
      <c r="F18" s="207"/>
      <c r="G18" s="207"/>
      <c r="H18" s="207"/>
      <c r="I18" s="207"/>
      <c r="J18" s="66"/>
      <c r="K18" s="66"/>
      <c r="L18" s="66"/>
      <c r="M18" s="66"/>
      <c r="N18" s="66"/>
      <c r="O18" s="66"/>
    </row>
    <row r="19" spans="1:15" ht="33" customHeight="1" hidden="1" thickBot="1">
      <c r="A19" s="208"/>
      <c r="B19" s="208"/>
      <c r="C19" s="208"/>
      <c r="D19" s="208"/>
      <c r="E19" s="208"/>
      <c r="F19" s="209"/>
      <c r="G19" s="209"/>
      <c r="H19" s="209"/>
      <c r="I19" s="209"/>
      <c r="J19" s="66"/>
      <c r="K19" s="66"/>
      <c r="L19" s="66"/>
      <c r="M19" s="66"/>
      <c r="N19" s="66"/>
      <c r="O19" s="66"/>
    </row>
    <row r="20" spans="1:9" ht="12.75">
      <c r="A20" s="219" t="s">
        <v>101</v>
      </c>
      <c r="B20" s="210" t="s">
        <v>53</v>
      </c>
      <c r="C20" s="216" t="s">
        <v>38</v>
      </c>
      <c r="D20" s="216" t="s">
        <v>39</v>
      </c>
      <c r="E20" s="210" t="s">
        <v>61</v>
      </c>
      <c r="F20" s="210" t="s">
        <v>214</v>
      </c>
      <c r="G20" s="210"/>
      <c r="H20" s="210"/>
      <c r="I20" s="224"/>
    </row>
    <row r="21" spans="1:9" ht="62.25" customHeight="1">
      <c r="A21" s="220"/>
      <c r="B21" s="204"/>
      <c r="C21" s="217"/>
      <c r="D21" s="217"/>
      <c r="E21" s="204"/>
      <c r="F21" s="204"/>
      <c r="G21" s="204"/>
      <c r="H21" s="204"/>
      <c r="I21" s="205"/>
    </row>
    <row r="22" spans="1:9" ht="12.75" customHeight="1">
      <c r="A22" s="197" t="s">
        <v>54</v>
      </c>
      <c r="B22" s="211"/>
      <c r="C22" s="196">
        <v>4500</v>
      </c>
      <c r="D22" s="196">
        <v>0</v>
      </c>
      <c r="E22" s="201">
        <f>E24</f>
        <v>0</v>
      </c>
      <c r="F22" s="204">
        <f>F24</f>
        <v>-15822.869999999995</v>
      </c>
      <c r="G22" s="204"/>
      <c r="H22" s="204"/>
      <c r="I22" s="205"/>
    </row>
    <row r="23" spans="1:9" ht="42" customHeight="1">
      <c r="A23" s="197"/>
      <c r="B23" s="211"/>
      <c r="C23" s="196"/>
      <c r="D23" s="196"/>
      <c r="E23" s="204"/>
      <c r="F23" s="204"/>
      <c r="G23" s="204"/>
      <c r="H23" s="204"/>
      <c r="I23" s="205"/>
    </row>
    <row r="24" spans="1:9" ht="12.75" customHeight="1">
      <c r="A24" s="197" t="s">
        <v>58</v>
      </c>
      <c r="B24" s="199" t="s">
        <v>57</v>
      </c>
      <c r="C24" s="196">
        <v>17500</v>
      </c>
      <c r="D24" s="196">
        <v>1600</v>
      </c>
      <c r="E24" s="201">
        <f>E26+E28</f>
        <v>0</v>
      </c>
      <c r="F24" s="204">
        <f>F26+F28</f>
        <v>-15822.869999999995</v>
      </c>
      <c r="G24" s="204"/>
      <c r="H24" s="204"/>
      <c r="I24" s="205"/>
    </row>
    <row r="25" spans="1:9" ht="33" customHeight="1">
      <c r="A25" s="197"/>
      <c r="B25" s="199"/>
      <c r="C25" s="196"/>
      <c r="D25" s="196"/>
      <c r="E25" s="204"/>
      <c r="F25" s="204"/>
      <c r="G25" s="204"/>
      <c r="H25" s="204"/>
      <c r="I25" s="205"/>
    </row>
    <row r="26" spans="1:9" ht="12.75" customHeight="1">
      <c r="A26" s="197" t="s">
        <v>126</v>
      </c>
      <c r="B26" s="199" t="s">
        <v>55</v>
      </c>
      <c r="C26" s="203">
        <v>70120</v>
      </c>
      <c r="D26" s="195"/>
      <c r="E26" s="214">
        <v>-1987000</v>
      </c>
      <c r="F26" s="201">
        <v>-542079.77</v>
      </c>
      <c r="G26" s="201"/>
      <c r="H26" s="201"/>
      <c r="I26" s="202"/>
    </row>
    <row r="27" spans="1:9" ht="48.75" customHeight="1">
      <c r="A27" s="197"/>
      <c r="B27" s="199"/>
      <c r="C27" s="203"/>
      <c r="D27" s="196"/>
      <c r="E27" s="214"/>
      <c r="F27" s="201"/>
      <c r="G27" s="201"/>
      <c r="H27" s="201"/>
      <c r="I27" s="202"/>
    </row>
    <row r="28" spans="1:9" ht="12.75" customHeight="1">
      <c r="A28" s="197" t="s">
        <v>127</v>
      </c>
      <c r="B28" s="199" t="s">
        <v>56</v>
      </c>
      <c r="C28" s="196">
        <v>137000</v>
      </c>
      <c r="D28" s="196">
        <v>7000</v>
      </c>
      <c r="E28" s="214">
        <v>1987000</v>
      </c>
      <c r="F28" s="204">
        <v>526256.9</v>
      </c>
      <c r="G28" s="204"/>
      <c r="H28" s="204"/>
      <c r="I28" s="205"/>
    </row>
    <row r="29" spans="1:9" ht="60" customHeight="1" thickBot="1">
      <c r="A29" s="218"/>
      <c r="B29" s="223"/>
      <c r="C29" s="212"/>
      <c r="D29" s="212"/>
      <c r="E29" s="215"/>
      <c r="F29" s="221"/>
      <c r="G29" s="221"/>
      <c r="H29" s="221"/>
      <c r="I29" s="222"/>
    </row>
  </sheetData>
  <sheetProtection/>
  <mergeCells count="41">
    <mergeCell ref="D28:D29"/>
    <mergeCell ref="A28:A29"/>
    <mergeCell ref="A20:A21"/>
    <mergeCell ref="B20:B21"/>
    <mergeCell ref="D20:D21"/>
    <mergeCell ref="F28:I29"/>
    <mergeCell ref="E22:E23"/>
    <mergeCell ref="E26:E27"/>
    <mergeCell ref="B28:B29"/>
    <mergeCell ref="D22:D23"/>
    <mergeCell ref="F20:I21"/>
    <mergeCell ref="E20:E21"/>
    <mergeCell ref="B22:B23"/>
    <mergeCell ref="C28:C29"/>
    <mergeCell ref="A9:O9"/>
    <mergeCell ref="E28:E29"/>
    <mergeCell ref="F22:I23"/>
    <mergeCell ref="C20:C21"/>
    <mergeCell ref="D24:D25"/>
    <mergeCell ref="E24:E25"/>
    <mergeCell ref="A26:A27"/>
    <mergeCell ref="C24:C25"/>
    <mergeCell ref="F24:I25"/>
    <mergeCell ref="A2:I2"/>
    <mergeCell ref="A12:I12"/>
    <mergeCell ref="A11:I11"/>
    <mergeCell ref="A8:I8"/>
    <mergeCell ref="A7:I7"/>
    <mergeCell ref="C22:C23"/>
    <mergeCell ref="A3:I3"/>
    <mergeCell ref="A13:I19"/>
    <mergeCell ref="D26:D27"/>
    <mergeCell ref="A22:A23"/>
    <mergeCell ref="A6:I6"/>
    <mergeCell ref="B26:B27"/>
    <mergeCell ref="E5:O5"/>
    <mergeCell ref="F26:I27"/>
    <mergeCell ref="A10:I10"/>
    <mergeCell ref="A24:A25"/>
    <mergeCell ref="C26:C27"/>
    <mergeCell ref="B24:B25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0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L25" sqref="L25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30"/>
      <c r="B1" s="230"/>
      <c r="C1" s="225"/>
      <c r="D1" s="226"/>
      <c r="E1" s="226"/>
      <c r="F1" s="226"/>
    </row>
    <row r="2" spans="1:3" ht="13.5" hidden="1">
      <c r="A2" s="229"/>
      <c r="B2" s="229"/>
      <c r="C2" s="35"/>
    </row>
    <row r="3" spans="1:5" ht="15.75" hidden="1">
      <c r="A3" s="1"/>
      <c r="C3" s="34"/>
      <c r="E3" s="34"/>
    </row>
    <row r="4" spans="1:9" ht="18" customHeight="1">
      <c r="A4" s="228" t="s">
        <v>148</v>
      </c>
      <c r="B4" s="228"/>
      <c r="C4" s="228"/>
      <c r="D4" s="228"/>
      <c r="E4" s="228"/>
      <c r="F4" s="228"/>
      <c r="G4" s="236"/>
      <c r="H4" s="236"/>
      <c r="I4" s="236"/>
    </row>
    <row r="5" spans="1:9" ht="19.5" customHeight="1">
      <c r="A5" s="228" t="s">
        <v>183</v>
      </c>
      <c r="B5" s="237"/>
      <c r="C5" s="237"/>
      <c r="D5" s="237"/>
      <c r="E5" s="237"/>
      <c r="F5" s="237"/>
      <c r="G5" s="237"/>
      <c r="H5" s="237"/>
      <c r="I5" s="236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8" t="s">
        <v>196</v>
      </c>
      <c r="B7" s="228"/>
      <c r="C7" s="228"/>
      <c r="D7" s="228"/>
      <c r="E7" s="228"/>
      <c r="F7" s="228"/>
      <c r="G7" s="236"/>
      <c r="H7" s="236"/>
      <c r="I7" s="236"/>
    </row>
    <row r="8" spans="1:9" ht="12.75" customHeight="1" hidden="1">
      <c r="A8" s="228" t="s">
        <v>37</v>
      </c>
      <c r="B8" s="228"/>
      <c r="C8" s="228"/>
      <c r="D8" s="228"/>
      <c r="E8" s="228"/>
      <c r="F8" s="228"/>
      <c r="G8" s="70"/>
      <c r="H8" s="70"/>
      <c r="I8" s="10"/>
    </row>
    <row r="9" spans="1:9" ht="19.5" customHeight="1">
      <c r="A9" s="228" t="s">
        <v>188</v>
      </c>
      <c r="B9" s="228"/>
      <c r="C9" s="228"/>
      <c r="D9" s="228"/>
      <c r="E9" s="228"/>
      <c r="F9" s="228"/>
      <c r="G9" s="228"/>
      <c r="H9" s="228"/>
      <c r="I9" s="228"/>
    </row>
    <row r="10" spans="1:9" ht="20.25" customHeight="1">
      <c r="A10" s="228" t="s">
        <v>197</v>
      </c>
      <c r="B10" s="236"/>
      <c r="C10" s="236"/>
      <c r="D10" s="236"/>
      <c r="E10" s="236"/>
      <c r="F10" s="236"/>
      <c r="G10" s="236"/>
      <c r="H10" s="236"/>
      <c r="I10" s="236"/>
    </row>
    <row r="11" spans="1:9" ht="3.75" customHeight="1" hidden="1">
      <c r="A11" s="70"/>
      <c r="B11" s="70"/>
      <c r="C11" s="70"/>
      <c r="D11" s="70"/>
      <c r="E11" s="70"/>
      <c r="F11" s="70"/>
      <c r="G11" s="70"/>
      <c r="H11" s="70"/>
      <c r="I11" s="10"/>
    </row>
    <row r="12" spans="1:9" ht="18" customHeight="1">
      <c r="A12" s="228" t="s">
        <v>212</v>
      </c>
      <c r="B12" s="236"/>
      <c r="C12" s="236"/>
      <c r="D12" s="236"/>
      <c r="E12" s="236"/>
      <c r="F12" s="236"/>
      <c r="G12" s="236"/>
      <c r="H12" s="236"/>
      <c r="I12" s="236"/>
    </row>
    <row r="13" spans="1:9" ht="18.75">
      <c r="A13" s="68"/>
      <c r="B13" s="68"/>
      <c r="C13" s="234" t="s">
        <v>198</v>
      </c>
      <c r="D13" s="234"/>
      <c r="E13" s="234"/>
      <c r="F13" s="234"/>
      <c r="G13" s="234"/>
      <c r="H13" s="234"/>
      <c r="I13" s="234"/>
    </row>
    <row r="14" spans="1:9" ht="18.75">
      <c r="A14" s="227" t="s">
        <v>59</v>
      </c>
      <c r="B14" s="227"/>
      <c r="C14" s="227"/>
      <c r="D14" s="227"/>
      <c r="E14" s="226"/>
      <c r="F14" s="226"/>
      <c r="G14" s="226"/>
      <c r="H14" s="226"/>
      <c r="I14" s="226"/>
    </row>
    <row r="15" spans="1:9" ht="18" customHeight="1">
      <c r="A15" s="227" t="s">
        <v>215</v>
      </c>
      <c r="B15" s="227"/>
      <c r="C15" s="227"/>
      <c r="D15" s="227"/>
      <c r="E15" s="226"/>
      <c r="F15" s="226"/>
      <c r="G15" s="226"/>
      <c r="H15" s="226"/>
      <c r="I15" s="226"/>
    </row>
    <row r="16" spans="1:6" ht="15.75">
      <c r="A16" s="235"/>
      <c r="B16" s="235"/>
      <c r="C16" s="235"/>
      <c r="D16" s="235"/>
      <c r="E16" s="11"/>
      <c r="F16" s="11"/>
    </row>
    <row r="17" spans="1:6" ht="15.75">
      <c r="A17" s="13"/>
      <c r="B17" s="13"/>
      <c r="C17" s="13"/>
      <c r="D17" s="13"/>
      <c r="E17" s="11"/>
      <c r="F17" s="11"/>
    </row>
    <row r="18" spans="1:9" ht="27.75" customHeight="1">
      <c r="A18" s="25" t="s">
        <v>0</v>
      </c>
      <c r="B18" s="25" t="s">
        <v>1</v>
      </c>
      <c r="C18" s="24" t="s">
        <v>199</v>
      </c>
      <c r="D18" s="71"/>
      <c r="E18" s="131" t="s">
        <v>216</v>
      </c>
      <c r="F18" s="72"/>
      <c r="G18" s="76"/>
      <c r="H18" s="77"/>
      <c r="I18" s="117" t="s">
        <v>29</v>
      </c>
    </row>
    <row r="19" spans="1:9" ht="0" customHeight="1" hidden="1">
      <c r="A19" s="25"/>
      <c r="B19" s="25"/>
      <c r="C19" s="78"/>
      <c r="D19" s="24"/>
      <c r="E19" s="24"/>
      <c r="F19" s="121"/>
      <c r="G19" s="123"/>
      <c r="H19" s="119"/>
      <c r="I19" s="124"/>
    </row>
    <row r="20" spans="1:9" ht="12.75">
      <c r="A20" s="25"/>
      <c r="B20" s="25" t="s">
        <v>202</v>
      </c>
      <c r="C20" s="163"/>
      <c r="D20" s="25"/>
      <c r="E20" s="25">
        <v>0</v>
      </c>
      <c r="F20" s="125"/>
      <c r="G20" s="126"/>
      <c r="H20" s="119"/>
      <c r="I20" s="75"/>
    </row>
    <row r="21" spans="1:11" ht="12.75">
      <c r="A21" s="25"/>
      <c r="B21" s="25"/>
      <c r="C21" s="25"/>
      <c r="D21" s="25"/>
      <c r="E21" s="74"/>
      <c r="F21" s="127"/>
      <c r="G21" s="123"/>
      <c r="H21" s="119"/>
      <c r="I21" s="81"/>
      <c r="K21" s="24"/>
    </row>
    <row r="22" spans="1:9" ht="12.75">
      <c r="A22" s="25" t="s">
        <v>2</v>
      </c>
      <c r="B22" s="25" t="s">
        <v>3</v>
      </c>
      <c r="C22" s="74">
        <f>C23+C27+C29+C39+C42</f>
        <v>1781000</v>
      </c>
      <c r="D22" s="25" t="e">
        <f>D23+D27+D29+#REF!+D40</f>
        <v>#REF!</v>
      </c>
      <c r="E22" s="74">
        <f>E23+E27+E29+E39+E42</f>
        <v>482404.77</v>
      </c>
      <c r="F22" s="73" t="e">
        <f>F23+F27+F29+#REF!+F40</f>
        <v>#REF!</v>
      </c>
      <c r="G22" s="122"/>
      <c r="H22" s="119"/>
      <c r="I22" s="171">
        <f>E22/C22</f>
        <v>0.27086174620999437</v>
      </c>
    </row>
    <row r="23" spans="1:9" ht="12.75">
      <c r="A23" s="25" t="s">
        <v>4</v>
      </c>
      <c r="B23" s="25" t="s">
        <v>5</v>
      </c>
      <c r="C23" s="74">
        <f>C24</f>
        <v>52000</v>
      </c>
      <c r="D23" s="25"/>
      <c r="E23" s="25">
        <f>E24</f>
        <v>11306.84</v>
      </c>
      <c r="F23" s="121"/>
      <c r="G23" s="122"/>
      <c r="H23" s="119"/>
      <c r="I23" s="171">
        <f>E23/C23</f>
        <v>0.21743923076923077</v>
      </c>
    </row>
    <row r="24" spans="1:9" ht="17.25" customHeight="1">
      <c r="A24" s="25" t="s">
        <v>6</v>
      </c>
      <c r="B24" s="79" t="s">
        <v>7</v>
      </c>
      <c r="C24" s="74">
        <f>C25+C26</f>
        <v>52000</v>
      </c>
      <c r="D24" s="25"/>
      <c r="E24" s="25">
        <f>E25+E26</f>
        <v>11306.84</v>
      </c>
      <c r="F24" s="121"/>
      <c r="G24" s="122"/>
      <c r="H24" s="119"/>
      <c r="I24" s="171">
        <f>E24/C24</f>
        <v>0.21743923076923077</v>
      </c>
    </row>
    <row r="25" spans="1:9" ht="91.5" customHeight="1">
      <c r="A25" s="25" t="s">
        <v>63</v>
      </c>
      <c r="B25" s="80" t="s">
        <v>62</v>
      </c>
      <c r="C25" s="74">
        <v>52000</v>
      </c>
      <c r="D25" s="25"/>
      <c r="E25" s="25">
        <v>11306.84</v>
      </c>
      <c r="F25" s="121"/>
      <c r="G25" s="122"/>
      <c r="H25" s="119"/>
      <c r="I25" s="171">
        <f>E25/C25</f>
        <v>0.21743923076923077</v>
      </c>
    </row>
    <row r="26" spans="1:9" ht="51">
      <c r="A26" s="25" t="s">
        <v>138</v>
      </c>
      <c r="B26" s="80" t="s">
        <v>139</v>
      </c>
      <c r="C26" s="74">
        <v>0</v>
      </c>
      <c r="D26" s="25"/>
      <c r="E26" s="74">
        <v>0</v>
      </c>
      <c r="F26" s="121"/>
      <c r="G26" s="122"/>
      <c r="H26" s="119"/>
      <c r="I26" s="171" t="s">
        <v>186</v>
      </c>
    </row>
    <row r="27" spans="1:9" ht="12.75">
      <c r="A27" s="25" t="s">
        <v>64</v>
      </c>
      <c r="B27" s="25" t="s">
        <v>8</v>
      </c>
      <c r="C27" s="74">
        <f>C28</f>
        <v>515000</v>
      </c>
      <c r="D27" s="25"/>
      <c r="E27" s="74">
        <f>E28</f>
        <v>379509.71</v>
      </c>
      <c r="F27" s="121"/>
      <c r="G27" s="122"/>
      <c r="H27" s="119"/>
      <c r="I27" s="171">
        <f>E27/C27*100%</f>
        <v>0.7369120582524272</v>
      </c>
    </row>
    <row r="28" spans="1:9" ht="12" customHeight="1">
      <c r="A28" s="25" t="s">
        <v>65</v>
      </c>
      <c r="B28" s="25" t="s">
        <v>9</v>
      </c>
      <c r="C28" s="74">
        <v>515000</v>
      </c>
      <c r="D28" s="25"/>
      <c r="E28" s="74">
        <v>379509.71</v>
      </c>
      <c r="F28" s="121"/>
      <c r="G28" s="122"/>
      <c r="H28" s="119"/>
      <c r="I28" s="171">
        <f>E28/C28</f>
        <v>0.7369120582524272</v>
      </c>
    </row>
    <row r="29" spans="1:9" ht="18" customHeight="1">
      <c r="A29" s="25" t="s">
        <v>10</v>
      </c>
      <c r="B29" s="25" t="s">
        <v>11</v>
      </c>
      <c r="C29" s="74">
        <f>C30+C31</f>
        <v>969000</v>
      </c>
      <c r="D29" s="25"/>
      <c r="E29" s="25">
        <f>E30+E31</f>
        <v>57312.22</v>
      </c>
      <c r="F29" s="121"/>
      <c r="G29" s="122"/>
      <c r="H29" s="119"/>
      <c r="I29" s="171">
        <f>E29/C29</f>
        <v>0.05914573787409701</v>
      </c>
    </row>
    <row r="30" spans="1:9" ht="47.25" customHeight="1">
      <c r="A30" s="25" t="s">
        <v>12</v>
      </c>
      <c r="B30" s="80" t="s">
        <v>128</v>
      </c>
      <c r="C30" s="74">
        <v>89000</v>
      </c>
      <c r="D30" s="25"/>
      <c r="E30" s="25">
        <v>7074.28</v>
      </c>
      <c r="F30" s="121"/>
      <c r="G30" s="122"/>
      <c r="H30" s="119"/>
      <c r="I30" s="171">
        <f>E30/C30</f>
        <v>0.07948629213483145</v>
      </c>
    </row>
    <row r="31" spans="1:9" ht="12.75">
      <c r="A31" s="25" t="s">
        <v>13</v>
      </c>
      <c r="B31" s="25" t="s">
        <v>14</v>
      </c>
      <c r="C31" s="74">
        <f>C35+C36</f>
        <v>880000</v>
      </c>
      <c r="D31" s="25"/>
      <c r="E31" s="25">
        <f>E35+E36</f>
        <v>50237.94</v>
      </c>
      <c r="F31" s="121"/>
      <c r="G31" s="122"/>
      <c r="H31" s="119"/>
      <c r="I31" s="171">
        <f>E31/C31</f>
        <v>0.057088568181818185</v>
      </c>
    </row>
    <row r="32" spans="1:9" ht="12.75" customHeight="1" hidden="1">
      <c r="A32" s="25"/>
      <c r="B32" s="25"/>
      <c r="C32" s="25"/>
      <c r="D32" s="25"/>
      <c r="E32" s="25"/>
      <c r="F32" s="121"/>
      <c r="G32" s="122"/>
      <c r="H32" s="119"/>
      <c r="I32" s="171"/>
    </row>
    <row r="33" spans="1:9" ht="12.75" customHeight="1" hidden="1">
      <c r="A33" s="25"/>
      <c r="B33" s="25"/>
      <c r="C33" s="25"/>
      <c r="D33" s="25"/>
      <c r="E33" s="25"/>
      <c r="F33" s="121"/>
      <c r="G33" s="122"/>
      <c r="H33" s="119"/>
      <c r="I33" s="171"/>
    </row>
    <row r="34" spans="1:9" ht="12.75" customHeight="1" hidden="1">
      <c r="A34" s="25"/>
      <c r="B34" s="25"/>
      <c r="C34" s="25"/>
      <c r="D34" s="25"/>
      <c r="E34" s="25"/>
      <c r="F34" s="121"/>
      <c r="G34" s="122"/>
      <c r="H34" s="119"/>
      <c r="I34" s="171"/>
    </row>
    <row r="35" spans="1:9" ht="38.25">
      <c r="A35" s="25" t="s">
        <v>102</v>
      </c>
      <c r="B35" s="80" t="s">
        <v>103</v>
      </c>
      <c r="C35" s="74">
        <v>250000</v>
      </c>
      <c r="D35" s="25"/>
      <c r="E35" s="74">
        <v>20000</v>
      </c>
      <c r="F35" s="121"/>
      <c r="G35" s="122"/>
      <c r="H35" s="119"/>
      <c r="I35" s="171">
        <f>E35/C35</f>
        <v>0.08</v>
      </c>
    </row>
    <row r="36" spans="1:9" ht="43.5" customHeight="1">
      <c r="A36" s="25" t="s">
        <v>104</v>
      </c>
      <c r="B36" s="80" t="s">
        <v>105</v>
      </c>
      <c r="C36" s="74">
        <v>630000</v>
      </c>
      <c r="D36" s="25"/>
      <c r="E36" s="25">
        <v>30237.94</v>
      </c>
      <c r="F36" s="121"/>
      <c r="G36" s="122"/>
      <c r="H36" s="119"/>
      <c r="I36" s="171">
        <f>E36/C36</f>
        <v>0.047996730158730155</v>
      </c>
    </row>
    <row r="37" spans="1:9" ht="51" customHeight="1" hidden="1">
      <c r="A37" s="25" t="s">
        <v>67</v>
      </c>
      <c r="B37" s="80" t="s">
        <v>66</v>
      </c>
      <c r="C37" s="74"/>
      <c r="D37" s="25"/>
      <c r="E37" s="25">
        <v>0</v>
      </c>
      <c r="F37" s="121"/>
      <c r="G37" s="122"/>
      <c r="H37" s="119"/>
      <c r="I37" s="171">
        <v>0</v>
      </c>
    </row>
    <row r="38" spans="1:9" ht="59.25" customHeight="1" hidden="1">
      <c r="A38" s="25" t="s">
        <v>68</v>
      </c>
      <c r="B38" s="80" t="s">
        <v>69</v>
      </c>
      <c r="C38" s="74"/>
      <c r="D38" s="25"/>
      <c r="E38" s="25">
        <v>0</v>
      </c>
      <c r="F38" s="121"/>
      <c r="G38" s="122"/>
      <c r="H38" s="119"/>
      <c r="I38" s="171">
        <v>0</v>
      </c>
    </row>
    <row r="39" spans="1:9" ht="46.5" customHeight="1">
      <c r="A39" s="25" t="s">
        <v>140</v>
      </c>
      <c r="B39" s="80" t="s">
        <v>141</v>
      </c>
      <c r="C39" s="74">
        <f>C41</f>
        <v>100000</v>
      </c>
      <c r="D39" s="25"/>
      <c r="E39" s="74">
        <f>E41</f>
        <v>13548</v>
      </c>
      <c r="F39" s="121"/>
      <c r="G39" s="122"/>
      <c r="H39" s="119"/>
      <c r="I39" s="171">
        <f>E39/C39</f>
        <v>0.13548</v>
      </c>
    </row>
    <row r="40" spans="1:9" ht="12.75" hidden="1">
      <c r="A40" s="25"/>
      <c r="B40" s="120"/>
      <c r="C40" s="74">
        <v>0</v>
      </c>
      <c r="D40" s="25"/>
      <c r="E40" s="25">
        <v>0</v>
      </c>
      <c r="F40" s="121"/>
      <c r="G40" s="122"/>
      <c r="H40" s="119"/>
      <c r="I40" s="171">
        <v>0</v>
      </c>
    </row>
    <row r="41" spans="1:9" ht="103.5" customHeight="1">
      <c r="A41" s="25" t="s">
        <v>142</v>
      </c>
      <c r="B41" s="120" t="s">
        <v>129</v>
      </c>
      <c r="C41" s="74">
        <v>100000</v>
      </c>
      <c r="D41" s="25"/>
      <c r="E41" s="74">
        <v>13548</v>
      </c>
      <c r="F41" s="121"/>
      <c r="G41" s="122"/>
      <c r="H41" s="119"/>
      <c r="I41" s="171">
        <f>E41/C41</f>
        <v>0.13548</v>
      </c>
    </row>
    <row r="42" spans="1:9" ht="51.75" customHeight="1">
      <c r="A42" s="25" t="s">
        <v>144</v>
      </c>
      <c r="B42" s="120" t="s">
        <v>143</v>
      </c>
      <c r="C42" s="74">
        <f>C43</f>
        <v>145000</v>
      </c>
      <c r="D42" s="25"/>
      <c r="E42" s="74">
        <f>E43</f>
        <v>20728</v>
      </c>
      <c r="F42" s="121"/>
      <c r="G42" s="122"/>
      <c r="H42" s="119"/>
      <c r="I42" s="171">
        <f>E42/C42</f>
        <v>0.14295172413793103</v>
      </c>
    </row>
    <row r="43" spans="1:9" ht="39" customHeight="1">
      <c r="A43" s="25" t="s">
        <v>146</v>
      </c>
      <c r="B43" s="120" t="s">
        <v>147</v>
      </c>
      <c r="C43" s="74">
        <v>145000</v>
      </c>
      <c r="D43" s="25"/>
      <c r="E43" s="74">
        <v>20728</v>
      </c>
      <c r="F43" s="121"/>
      <c r="G43" s="122"/>
      <c r="H43" s="119"/>
      <c r="I43" s="171">
        <f>E43/C43</f>
        <v>0.14295172413793103</v>
      </c>
    </row>
    <row r="44" spans="1:9" ht="24" customHeight="1">
      <c r="A44" s="25" t="s">
        <v>15</v>
      </c>
      <c r="B44" s="25" t="s">
        <v>16</v>
      </c>
      <c r="C44" s="74">
        <f>C45+C46</f>
        <v>206000</v>
      </c>
      <c r="D44" s="25"/>
      <c r="E44" s="74">
        <f>E45+E46</f>
        <v>59675</v>
      </c>
      <c r="F44" s="121"/>
      <c r="G44" s="122"/>
      <c r="H44" s="119"/>
      <c r="I44" s="171">
        <f>E44/C44</f>
        <v>0.2896844660194175</v>
      </c>
    </row>
    <row r="45" spans="1:9" ht="39" customHeight="1">
      <c r="A45" s="26" t="s">
        <v>177</v>
      </c>
      <c r="B45" s="26" t="s">
        <v>178</v>
      </c>
      <c r="C45" s="128">
        <v>83300</v>
      </c>
      <c r="D45" s="75"/>
      <c r="E45" s="128">
        <v>29000</v>
      </c>
      <c r="F45" s="118"/>
      <c r="G45" s="119"/>
      <c r="H45" s="119"/>
      <c r="I45" s="172">
        <f>E45/C45*100%</f>
        <v>0.34813925570228094</v>
      </c>
    </row>
    <row r="46" spans="1:9" ht="52.5" customHeight="1">
      <c r="A46" s="26" t="s">
        <v>149</v>
      </c>
      <c r="B46" s="26" t="s">
        <v>130</v>
      </c>
      <c r="C46" s="128">
        <v>122700</v>
      </c>
      <c r="D46" s="75"/>
      <c r="E46" s="128">
        <v>30675</v>
      </c>
      <c r="F46" s="118"/>
      <c r="G46" s="119"/>
      <c r="H46" s="119"/>
      <c r="I46" s="172">
        <f>E46/C46*100%</f>
        <v>0.25</v>
      </c>
    </row>
    <row r="47" spans="1:9" ht="18" customHeight="1">
      <c r="A47" s="232" t="s">
        <v>28</v>
      </c>
      <c r="B47" s="233"/>
      <c r="C47" s="128">
        <f>C22+C44</f>
        <v>1987000</v>
      </c>
      <c r="D47" s="124"/>
      <c r="E47" s="74">
        <f>E22+E44</f>
        <v>542079.77</v>
      </c>
      <c r="F47" s="119"/>
      <c r="G47" s="129"/>
      <c r="H47" s="129"/>
      <c r="I47" s="173">
        <f>E47/C47*100%</f>
        <v>0.2728131706089582</v>
      </c>
    </row>
    <row r="48" spans="1:3" ht="18" customHeight="1">
      <c r="A48" s="231"/>
      <c r="B48" s="231"/>
      <c r="C48" s="23"/>
    </row>
    <row r="49" spans="1:6" ht="18" customHeight="1">
      <c r="A49" s="230"/>
      <c r="B49" s="230"/>
      <c r="C49" s="225"/>
      <c r="D49" s="226"/>
      <c r="E49" s="226"/>
      <c r="F49" s="226"/>
    </row>
    <row r="50" spans="1:6" ht="18" customHeight="1">
      <c r="A50" s="230"/>
      <c r="B50" s="230"/>
      <c r="C50" s="225"/>
      <c r="D50" s="226"/>
      <c r="E50" s="226"/>
      <c r="F50" s="226"/>
    </row>
    <row r="51" spans="1:3" ht="18" customHeight="1">
      <c r="A51" s="229"/>
      <c r="B51" s="229"/>
      <c r="C51" s="35"/>
    </row>
    <row r="52" spans="1:5" ht="18" customHeight="1">
      <c r="A52" s="1"/>
      <c r="C52" s="34"/>
      <c r="E52" s="34"/>
    </row>
  </sheetData>
  <sheetProtection/>
  <mergeCells count="21">
    <mergeCell ref="A7:I7"/>
    <mergeCell ref="C13:I13"/>
    <mergeCell ref="A16:D16"/>
    <mergeCell ref="A12:I12"/>
    <mergeCell ref="A5:I5"/>
    <mergeCell ref="C1:F1"/>
    <mergeCell ref="A2:B2"/>
    <mergeCell ref="A1:B1"/>
    <mergeCell ref="A8:F8"/>
    <mergeCell ref="A4:I4"/>
    <mergeCell ref="A10:I10"/>
    <mergeCell ref="C49:F49"/>
    <mergeCell ref="A14:I14"/>
    <mergeCell ref="A9:I9"/>
    <mergeCell ref="A51:B51"/>
    <mergeCell ref="A50:B50"/>
    <mergeCell ref="C50:F50"/>
    <mergeCell ref="A49:B49"/>
    <mergeCell ref="A48:B48"/>
    <mergeCell ref="A47:B47"/>
    <mergeCell ref="A15:I15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C22">
      <selection activeCell="J51" sqref="J51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8" t="s">
        <v>145</v>
      </c>
      <c r="D1" s="236"/>
      <c r="E1" s="236"/>
      <c r="F1" s="236"/>
      <c r="G1" s="236"/>
      <c r="H1" s="236"/>
      <c r="I1" s="236"/>
      <c r="J1" s="236"/>
      <c r="K1" s="236"/>
      <c r="L1" s="236"/>
      <c r="M1" s="65"/>
      <c r="N1" s="132"/>
    </row>
    <row r="2" spans="2:14" ht="18.75" customHeight="1">
      <c r="B2" s="36"/>
      <c r="C2" s="228" t="s">
        <v>185</v>
      </c>
      <c r="D2" s="228"/>
      <c r="E2" s="228"/>
      <c r="F2" s="228"/>
      <c r="G2" s="228"/>
      <c r="H2" s="228"/>
      <c r="I2" s="228"/>
      <c r="J2" s="228"/>
      <c r="K2" s="228"/>
      <c r="L2" s="228"/>
      <c r="M2" s="159"/>
      <c r="N2" s="159"/>
    </row>
    <row r="3" spans="2:14" ht="21" customHeight="1">
      <c r="B3" s="36"/>
      <c r="C3" s="238" t="s">
        <v>192</v>
      </c>
      <c r="D3" s="238"/>
      <c r="E3" s="238"/>
      <c r="F3" s="238"/>
      <c r="G3" s="238"/>
      <c r="H3" s="238"/>
      <c r="I3" s="238"/>
      <c r="J3" s="238"/>
      <c r="K3" s="238"/>
      <c r="L3" s="238"/>
      <c r="M3" s="159"/>
      <c r="N3" s="159"/>
    </row>
    <row r="4" spans="2:14" ht="21" customHeight="1">
      <c r="B4" s="36"/>
      <c r="C4" s="238" t="s">
        <v>188</v>
      </c>
      <c r="D4" s="238"/>
      <c r="E4" s="238"/>
      <c r="F4" s="238"/>
      <c r="G4" s="238"/>
      <c r="H4" s="238"/>
      <c r="I4" s="238"/>
      <c r="J4" s="238"/>
      <c r="K4" s="238"/>
      <c r="L4" s="238"/>
      <c r="M4" s="159"/>
      <c r="N4" s="159"/>
    </row>
    <row r="5" spans="1:14" ht="20.25" customHeight="1">
      <c r="A5" s="69" t="s">
        <v>70</v>
      </c>
      <c r="B5" s="69"/>
      <c r="C5" s="228" t="s">
        <v>193</v>
      </c>
      <c r="D5" s="228"/>
      <c r="E5" s="228"/>
      <c r="F5" s="228"/>
      <c r="G5" s="228"/>
      <c r="H5" s="228"/>
      <c r="I5" s="228"/>
      <c r="J5" s="228"/>
      <c r="K5" s="228"/>
      <c r="L5" s="228"/>
      <c r="M5" s="159"/>
      <c r="N5" s="159"/>
    </row>
    <row r="6" spans="1:14" ht="0" customHeight="1" hidden="1">
      <c r="A6" s="69"/>
      <c r="B6" s="69"/>
      <c r="C6" s="227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0" customHeight="1" hidden="1">
      <c r="A7" s="69"/>
      <c r="B7" s="69"/>
      <c r="C7" s="15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0" customHeight="1" hidden="1">
      <c r="A8" s="69"/>
      <c r="B8" s="69"/>
      <c r="C8" s="15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8" customHeight="1">
      <c r="A9" s="69"/>
      <c r="B9" s="69"/>
      <c r="C9" s="198" t="s">
        <v>209</v>
      </c>
      <c r="D9" s="198"/>
      <c r="E9" s="198"/>
      <c r="F9" s="198"/>
      <c r="G9" s="198"/>
      <c r="H9" s="198"/>
      <c r="I9" s="198"/>
      <c r="J9" s="198"/>
      <c r="K9" s="198"/>
      <c r="L9" s="198"/>
      <c r="M9" s="160"/>
      <c r="N9" s="161"/>
    </row>
    <row r="10" spans="1:14" ht="18" customHeight="1">
      <c r="A10" s="69"/>
      <c r="B10" s="69"/>
      <c r="C10" s="198" t="s">
        <v>194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60"/>
      <c r="N10" s="161"/>
    </row>
    <row r="11" spans="1:13" ht="18.75">
      <c r="A11" s="241" t="s">
        <v>131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3" ht="18.75">
      <c r="A12" s="241" t="s">
        <v>210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ht="15.75">
      <c r="B13" s="3"/>
    </row>
    <row r="14" spans="2:13" ht="56.25">
      <c r="B14" s="242" t="s">
        <v>19</v>
      </c>
      <c r="C14" s="242" t="s">
        <v>20</v>
      </c>
      <c r="D14" s="9"/>
      <c r="E14" s="14"/>
      <c r="F14" s="53" t="s">
        <v>42</v>
      </c>
      <c r="G14" s="53" t="s">
        <v>43</v>
      </c>
      <c r="H14" s="51" t="s">
        <v>195</v>
      </c>
      <c r="I14" s="52"/>
      <c r="J14" s="51" t="s">
        <v>211</v>
      </c>
      <c r="K14" s="51"/>
      <c r="L14" s="59" t="s">
        <v>29</v>
      </c>
      <c r="M14" s="16"/>
    </row>
    <row r="15" spans="2:13" ht="12.75" customHeight="1" hidden="1">
      <c r="B15" s="243"/>
      <c r="C15" s="243"/>
      <c r="D15" s="9"/>
      <c r="E15" s="17"/>
      <c r="F15" s="17"/>
      <c r="G15" s="17"/>
      <c r="H15" s="17"/>
      <c r="I15" s="15"/>
      <c r="J15" s="8"/>
      <c r="K15" s="2"/>
      <c r="L15" s="20"/>
      <c r="M15" s="15"/>
    </row>
    <row r="16" spans="2:13" ht="33.75" customHeight="1">
      <c r="B16" s="84"/>
      <c r="C16" s="52" t="s">
        <v>21</v>
      </c>
      <c r="D16" s="18"/>
      <c r="E16" s="17"/>
      <c r="F16" s="181" t="s">
        <v>33</v>
      </c>
      <c r="G16" s="82"/>
      <c r="H16" s="108">
        <f>H18+H21+H22+H20</f>
        <v>1252300</v>
      </c>
      <c r="I16" s="182"/>
      <c r="J16" s="108">
        <f>J18+J21+J22</f>
        <v>336914.06999999995</v>
      </c>
      <c r="K16" s="83"/>
      <c r="L16" s="183">
        <f>J16/H16*100%</f>
        <v>0.269036229338018</v>
      </c>
      <c r="M16" s="15"/>
    </row>
    <row r="17" spans="2:13" ht="0.75" customHeight="1">
      <c r="B17" s="40" t="s">
        <v>26</v>
      </c>
      <c r="C17" s="41" t="s">
        <v>44</v>
      </c>
      <c r="D17" s="9"/>
      <c r="E17" s="19"/>
      <c r="F17" s="87" t="s">
        <v>33</v>
      </c>
      <c r="G17" s="87" t="s">
        <v>34</v>
      </c>
      <c r="H17" s="88">
        <v>0</v>
      </c>
      <c r="I17" s="89"/>
      <c r="J17" s="88">
        <v>0</v>
      </c>
      <c r="K17" s="90"/>
      <c r="L17" s="174"/>
      <c r="M17" s="12"/>
    </row>
    <row r="18" spans="2:13" ht="94.5" customHeight="1">
      <c r="B18" s="40" t="s">
        <v>41</v>
      </c>
      <c r="C18" s="42" t="s">
        <v>45</v>
      </c>
      <c r="D18" s="9"/>
      <c r="E18" s="19"/>
      <c r="F18" s="91" t="s">
        <v>33</v>
      </c>
      <c r="G18" s="91" t="s">
        <v>35</v>
      </c>
      <c r="H18" s="166">
        <v>890500</v>
      </c>
      <c r="I18" s="89"/>
      <c r="J18" s="166">
        <v>199270.8</v>
      </c>
      <c r="K18" s="90"/>
      <c r="L18" s="174">
        <f>J18/H18</f>
        <v>0.2237740595171252</v>
      </c>
      <c r="M18" s="12"/>
    </row>
    <row r="19" spans="2:13" ht="0.75" customHeight="1">
      <c r="B19" s="40"/>
      <c r="C19" s="85" t="s">
        <v>71</v>
      </c>
      <c r="D19" s="9"/>
      <c r="E19" s="19"/>
      <c r="F19" s="91" t="s">
        <v>33</v>
      </c>
      <c r="G19" s="91" t="s">
        <v>72</v>
      </c>
      <c r="H19" s="86">
        <v>0</v>
      </c>
      <c r="I19" s="89"/>
      <c r="J19" s="86">
        <v>0</v>
      </c>
      <c r="K19" s="90"/>
      <c r="L19" s="174"/>
      <c r="M19" s="12"/>
    </row>
    <row r="20" spans="2:13" ht="33.75" customHeight="1">
      <c r="B20" s="40"/>
      <c r="C20" s="85" t="s">
        <v>71</v>
      </c>
      <c r="D20" s="9"/>
      <c r="E20" s="19"/>
      <c r="F20" s="91" t="s">
        <v>33</v>
      </c>
      <c r="G20" s="91" t="s">
        <v>72</v>
      </c>
      <c r="H20" s="166">
        <v>15000</v>
      </c>
      <c r="I20" s="89"/>
      <c r="J20" s="166">
        <v>0</v>
      </c>
      <c r="K20" s="90"/>
      <c r="L20" s="174" t="s">
        <v>186</v>
      </c>
      <c r="M20" s="12"/>
    </row>
    <row r="21" spans="2:13" ht="18.75">
      <c r="B21" s="40"/>
      <c r="C21" s="110" t="s">
        <v>73</v>
      </c>
      <c r="D21" s="9"/>
      <c r="E21" s="19"/>
      <c r="F21" s="91" t="s">
        <v>33</v>
      </c>
      <c r="G21" s="91" t="s">
        <v>74</v>
      </c>
      <c r="H21" s="166">
        <v>10000</v>
      </c>
      <c r="I21" s="89"/>
      <c r="J21" s="166">
        <v>0</v>
      </c>
      <c r="K21" s="90"/>
      <c r="L21" s="174" t="s">
        <v>186</v>
      </c>
      <c r="M21" s="12"/>
    </row>
    <row r="22" spans="2:13" ht="18.75">
      <c r="B22" s="40" t="s">
        <v>23</v>
      </c>
      <c r="C22" s="41" t="s">
        <v>46</v>
      </c>
      <c r="D22" s="9"/>
      <c r="E22" s="19"/>
      <c r="F22" s="91" t="s">
        <v>33</v>
      </c>
      <c r="G22" s="91" t="s">
        <v>47</v>
      </c>
      <c r="H22" s="166">
        <v>336800</v>
      </c>
      <c r="I22" s="92"/>
      <c r="J22" s="86">
        <v>137643.27</v>
      </c>
      <c r="K22" s="90"/>
      <c r="L22" s="174">
        <f>J22/H22</f>
        <v>0.4086795427553444</v>
      </c>
      <c r="M22" s="12"/>
    </row>
    <row r="23" spans="2:13" ht="18.75" customHeight="1" hidden="1">
      <c r="B23" s="38"/>
      <c r="C23" s="39"/>
      <c r="D23" s="18"/>
      <c r="E23" s="19"/>
      <c r="F23" s="91"/>
      <c r="G23" s="91"/>
      <c r="H23" s="93"/>
      <c r="I23" s="94"/>
      <c r="J23" s="93"/>
      <c r="K23" s="90"/>
      <c r="L23" s="174"/>
      <c r="M23" s="15"/>
    </row>
    <row r="24" spans="2:13" ht="18.75" customHeight="1" hidden="1">
      <c r="B24" s="40"/>
      <c r="C24" s="41"/>
      <c r="D24" s="9"/>
      <c r="E24" s="19"/>
      <c r="F24" s="91"/>
      <c r="G24" s="91"/>
      <c r="H24" s="86"/>
      <c r="I24" s="92"/>
      <c r="J24" s="86"/>
      <c r="K24" s="90"/>
      <c r="L24" s="174"/>
      <c r="M24" s="15"/>
    </row>
    <row r="25" spans="2:13" s="184" customFormat="1" ht="21.75" customHeight="1">
      <c r="B25" s="38"/>
      <c r="C25" s="185" t="s">
        <v>75</v>
      </c>
      <c r="D25" s="18"/>
      <c r="E25" s="186"/>
      <c r="F25" s="187" t="s">
        <v>34</v>
      </c>
      <c r="G25" s="187"/>
      <c r="H25" s="108">
        <f>H26</f>
        <v>122700</v>
      </c>
      <c r="I25" s="94"/>
      <c r="J25" s="93">
        <f>J26</f>
        <v>18861.52</v>
      </c>
      <c r="K25" s="109"/>
      <c r="L25" s="183">
        <f>J25/H25</f>
        <v>0.153720619396903</v>
      </c>
      <c r="M25" s="188"/>
    </row>
    <row r="26" spans="2:13" ht="36.75" customHeight="1">
      <c r="B26" s="40" t="s">
        <v>30</v>
      </c>
      <c r="C26" s="43" t="s">
        <v>48</v>
      </c>
      <c r="D26" s="28"/>
      <c r="E26" s="29"/>
      <c r="F26" s="95" t="s">
        <v>34</v>
      </c>
      <c r="G26" s="95" t="s">
        <v>40</v>
      </c>
      <c r="H26" s="167">
        <v>122700</v>
      </c>
      <c r="I26" s="97"/>
      <c r="J26" s="96">
        <v>18861.52</v>
      </c>
      <c r="K26" s="98"/>
      <c r="L26" s="174">
        <f>J26/H26*100%</f>
        <v>0.153720619396903</v>
      </c>
      <c r="M26" s="12"/>
    </row>
    <row r="27" spans="2:13" ht="0.75" customHeight="1">
      <c r="B27" s="38" t="s">
        <v>24</v>
      </c>
      <c r="C27" s="43" t="s">
        <v>49</v>
      </c>
      <c r="D27" s="27"/>
      <c r="E27" s="29"/>
      <c r="F27" s="95" t="s">
        <v>40</v>
      </c>
      <c r="G27" s="95" t="s">
        <v>50</v>
      </c>
      <c r="H27" s="96">
        <v>0</v>
      </c>
      <c r="I27" s="97"/>
      <c r="J27" s="96">
        <v>0</v>
      </c>
      <c r="K27" s="98"/>
      <c r="L27" s="174"/>
      <c r="M27" s="12"/>
    </row>
    <row r="28" spans="2:13" ht="0.75" customHeight="1">
      <c r="B28" s="38"/>
      <c r="C28" s="157"/>
      <c r="D28" s="27"/>
      <c r="E28" s="29"/>
      <c r="F28" s="95"/>
      <c r="G28" s="95"/>
      <c r="H28" s="96"/>
      <c r="I28" s="97"/>
      <c r="J28" s="96"/>
      <c r="K28" s="98"/>
      <c r="L28" s="174"/>
      <c r="M28" s="12"/>
    </row>
    <row r="29" spans="2:13" s="184" customFormat="1" ht="20.25" customHeight="1">
      <c r="B29" s="38"/>
      <c r="C29" s="189" t="s">
        <v>174</v>
      </c>
      <c r="D29" s="27"/>
      <c r="E29" s="190"/>
      <c r="F29" s="191" t="s">
        <v>35</v>
      </c>
      <c r="G29" s="191"/>
      <c r="H29" s="108">
        <f>H30</f>
        <v>3000</v>
      </c>
      <c r="I29" s="100"/>
      <c r="J29" s="93">
        <f>J30</f>
        <v>727.2</v>
      </c>
      <c r="K29" s="101"/>
      <c r="L29" s="183">
        <f>J29/H29</f>
        <v>0.2424</v>
      </c>
      <c r="M29" s="192"/>
    </row>
    <row r="30" spans="2:13" ht="36.75" customHeight="1">
      <c r="B30" s="38"/>
      <c r="C30" s="114" t="s">
        <v>155</v>
      </c>
      <c r="D30" s="27"/>
      <c r="E30" s="29"/>
      <c r="F30" s="95" t="s">
        <v>35</v>
      </c>
      <c r="G30" s="95" t="s">
        <v>154</v>
      </c>
      <c r="H30" s="167">
        <v>3000</v>
      </c>
      <c r="I30" s="97"/>
      <c r="J30" s="167">
        <v>727.2</v>
      </c>
      <c r="K30" s="98"/>
      <c r="L30" s="174">
        <f>J30/H30*100%</f>
        <v>0.2424</v>
      </c>
      <c r="M30" s="12"/>
    </row>
    <row r="31" spans="2:13" s="184" customFormat="1" ht="25.5" customHeight="1">
      <c r="B31" s="38"/>
      <c r="C31" s="45" t="s">
        <v>133</v>
      </c>
      <c r="D31" s="27"/>
      <c r="E31" s="190"/>
      <c r="F31" s="191" t="s">
        <v>132</v>
      </c>
      <c r="G31" s="191"/>
      <c r="H31" s="108">
        <f>H32+H33</f>
        <v>269400</v>
      </c>
      <c r="I31" s="100"/>
      <c r="J31" s="108">
        <f>J32+J33</f>
        <v>124866.51</v>
      </c>
      <c r="K31" s="101"/>
      <c r="L31" s="183">
        <f>J31/H31</f>
        <v>0.46349855233853005</v>
      </c>
      <c r="M31" s="192"/>
    </row>
    <row r="32" spans="2:13" ht="18.75" customHeight="1">
      <c r="B32" s="38"/>
      <c r="C32" s="157" t="s">
        <v>137</v>
      </c>
      <c r="D32" s="27"/>
      <c r="E32" s="29"/>
      <c r="F32" s="95" t="s">
        <v>132</v>
      </c>
      <c r="G32" s="95" t="s">
        <v>40</v>
      </c>
      <c r="H32" s="167">
        <v>69000</v>
      </c>
      <c r="I32" s="97"/>
      <c r="J32" s="167">
        <v>9951.87</v>
      </c>
      <c r="K32" s="98"/>
      <c r="L32" s="174">
        <f>J32/H32*100%</f>
        <v>0.14423000000000002</v>
      </c>
      <c r="M32" s="12"/>
    </row>
    <row r="33" spans="2:13" ht="37.5" customHeight="1">
      <c r="B33" s="38"/>
      <c r="C33" s="157" t="s">
        <v>150</v>
      </c>
      <c r="D33" s="27"/>
      <c r="E33" s="29"/>
      <c r="F33" s="95" t="s">
        <v>132</v>
      </c>
      <c r="G33" s="95" t="s">
        <v>132</v>
      </c>
      <c r="H33" s="167">
        <v>200400</v>
      </c>
      <c r="I33" s="97"/>
      <c r="J33" s="96">
        <v>114914.64</v>
      </c>
      <c r="K33" s="98"/>
      <c r="L33" s="174">
        <f>J33/H33*100%</f>
        <v>0.5734263473053892</v>
      </c>
      <c r="M33" s="12"/>
    </row>
    <row r="34" spans="2:13" s="184" customFormat="1" ht="21.75" customHeight="1">
      <c r="B34" s="38"/>
      <c r="C34" s="185" t="s">
        <v>76</v>
      </c>
      <c r="D34" s="30"/>
      <c r="E34" s="190"/>
      <c r="F34" s="191" t="s">
        <v>36</v>
      </c>
      <c r="G34" s="191"/>
      <c r="H34" s="102">
        <f>H36+H35</f>
        <v>324600</v>
      </c>
      <c r="I34" s="100"/>
      <c r="J34" s="193">
        <f>J36+J35</f>
        <v>41387.6</v>
      </c>
      <c r="K34" s="101"/>
      <c r="L34" s="183">
        <f>J34/H34*100%</f>
        <v>0.1275033887861984</v>
      </c>
      <c r="M34" s="192"/>
    </row>
    <row r="35" spans="2:13" ht="21.75" customHeight="1">
      <c r="B35" s="38"/>
      <c r="C35" s="37" t="s">
        <v>151</v>
      </c>
      <c r="D35" s="30"/>
      <c r="E35" s="29"/>
      <c r="F35" s="95" t="s">
        <v>36</v>
      </c>
      <c r="G35" s="95" t="s">
        <v>33</v>
      </c>
      <c r="H35" s="167">
        <v>89600</v>
      </c>
      <c r="I35" s="97"/>
      <c r="J35" s="167">
        <v>7848.95</v>
      </c>
      <c r="K35" s="98"/>
      <c r="L35" s="174">
        <f>J35/H35*100%</f>
        <v>0.08759988839285714</v>
      </c>
      <c r="M35" s="12"/>
    </row>
    <row r="36" spans="2:13" ht="41.25" customHeight="1">
      <c r="B36" s="38" t="s">
        <v>25</v>
      </c>
      <c r="C36" s="43" t="s">
        <v>107</v>
      </c>
      <c r="D36" s="31"/>
      <c r="E36" s="29"/>
      <c r="F36" s="95" t="s">
        <v>36</v>
      </c>
      <c r="G36" s="95" t="s">
        <v>35</v>
      </c>
      <c r="H36" s="167">
        <v>235000</v>
      </c>
      <c r="I36" s="100"/>
      <c r="J36" s="96">
        <v>33538.65</v>
      </c>
      <c r="K36" s="98"/>
      <c r="L36" s="174">
        <f>J36/H36*100%</f>
        <v>0.14271765957446808</v>
      </c>
      <c r="M36" s="12"/>
    </row>
    <row r="37" spans="2:13" ht="18.75" customHeight="1" hidden="1">
      <c r="B37" s="40"/>
      <c r="C37" s="45"/>
      <c r="D37" s="28"/>
      <c r="E37" s="29"/>
      <c r="F37" s="95"/>
      <c r="G37" s="95"/>
      <c r="H37" s="96"/>
      <c r="I37" s="97"/>
      <c r="J37" s="96"/>
      <c r="K37" s="101"/>
      <c r="L37" s="174" t="e">
        <f aca="true" t="shared" si="0" ref="L37:L49">J37/H37*100%</f>
        <v>#DIV/0!</v>
      </c>
      <c r="M37" s="15"/>
    </row>
    <row r="38" spans="2:13" ht="18.75" customHeight="1" hidden="1">
      <c r="B38" s="38"/>
      <c r="C38" s="44"/>
      <c r="D38" s="27"/>
      <c r="E38" s="29"/>
      <c r="F38" s="95"/>
      <c r="G38" s="95"/>
      <c r="H38" s="102"/>
      <c r="I38" s="100"/>
      <c r="J38" s="102"/>
      <c r="K38" s="101"/>
      <c r="L38" s="174" t="e">
        <f t="shared" si="0"/>
        <v>#DIV/0!</v>
      </c>
      <c r="M38" s="15"/>
    </row>
    <row r="39" spans="2:13" ht="18.75" customHeight="1" hidden="1">
      <c r="B39" s="40"/>
      <c r="C39" s="43"/>
      <c r="D39" s="28"/>
      <c r="E39" s="29"/>
      <c r="F39" s="95"/>
      <c r="G39" s="95"/>
      <c r="H39" s="96"/>
      <c r="I39" s="97"/>
      <c r="J39" s="96"/>
      <c r="K39" s="101"/>
      <c r="L39" s="174" t="e">
        <f t="shared" si="0"/>
        <v>#DIV/0!</v>
      </c>
      <c r="M39" s="15"/>
    </row>
    <row r="40" spans="2:13" ht="18.75" customHeight="1" hidden="1">
      <c r="B40" s="40"/>
      <c r="C40" s="43"/>
      <c r="D40" s="28"/>
      <c r="E40" s="29"/>
      <c r="F40" s="95"/>
      <c r="G40" s="95"/>
      <c r="H40" s="96"/>
      <c r="I40" s="97"/>
      <c r="J40" s="96"/>
      <c r="K40" s="101"/>
      <c r="L40" s="174" t="e">
        <f t="shared" si="0"/>
        <v>#DIV/0!</v>
      </c>
      <c r="M40" s="12"/>
    </row>
    <row r="41" spans="2:13" ht="18.75" customHeight="1" hidden="1">
      <c r="B41" s="112"/>
      <c r="C41" s="45"/>
      <c r="D41" s="27"/>
      <c r="E41" s="29"/>
      <c r="F41" s="95"/>
      <c r="G41" s="95"/>
      <c r="H41" s="96"/>
      <c r="I41" s="97"/>
      <c r="J41" s="96"/>
      <c r="K41" s="98"/>
      <c r="L41" s="174" t="e">
        <f t="shared" si="0"/>
        <v>#DIV/0!</v>
      </c>
      <c r="M41" s="15"/>
    </row>
    <row r="42" spans="2:13" ht="18.75" customHeight="1" hidden="1">
      <c r="B42" s="37"/>
      <c r="C42" s="115"/>
      <c r="D42" s="32"/>
      <c r="E42" s="29"/>
      <c r="F42" s="95"/>
      <c r="G42" s="95"/>
      <c r="H42" s="103"/>
      <c r="I42" s="104"/>
      <c r="J42" s="103"/>
      <c r="K42" s="98"/>
      <c r="L42" s="174" t="e">
        <f t="shared" si="0"/>
        <v>#DIV/0!</v>
      </c>
      <c r="M42" s="15"/>
    </row>
    <row r="43" spans="2:13" ht="18.75" customHeight="1" hidden="1">
      <c r="B43" s="37"/>
      <c r="C43" s="115"/>
      <c r="D43" s="32"/>
      <c r="E43" s="29"/>
      <c r="F43" s="95"/>
      <c r="G43" s="95"/>
      <c r="H43" s="103"/>
      <c r="I43" s="104"/>
      <c r="J43" s="103"/>
      <c r="K43" s="98"/>
      <c r="L43" s="174" t="e">
        <f t="shared" si="0"/>
        <v>#DIV/0!</v>
      </c>
      <c r="M43" s="15"/>
    </row>
    <row r="44" spans="2:13" ht="18.75" customHeight="1" hidden="1">
      <c r="B44" s="46"/>
      <c r="C44" s="48"/>
      <c r="D44" s="33"/>
      <c r="E44" s="29"/>
      <c r="F44" s="105"/>
      <c r="G44" s="105"/>
      <c r="H44" s="106"/>
      <c r="I44" s="104"/>
      <c r="J44" s="106"/>
      <c r="K44" s="98"/>
      <c r="L44" s="174" t="e">
        <f t="shared" si="0"/>
        <v>#DIV/0!</v>
      </c>
      <c r="M44" s="15"/>
    </row>
    <row r="45" spans="2:13" ht="18.75" customHeight="1" hidden="1">
      <c r="B45" s="112"/>
      <c r="C45" s="45"/>
      <c r="D45" s="27"/>
      <c r="E45" s="29"/>
      <c r="F45" s="95"/>
      <c r="G45" s="95"/>
      <c r="H45" s="96"/>
      <c r="I45" s="97"/>
      <c r="J45" s="96"/>
      <c r="K45" s="98"/>
      <c r="L45" s="174" t="e">
        <f t="shared" si="0"/>
        <v>#DIV/0!</v>
      </c>
      <c r="M45" s="12"/>
    </row>
    <row r="46" spans="2:13" ht="18.75" customHeight="1" hidden="1">
      <c r="B46" s="111"/>
      <c r="C46" s="114"/>
      <c r="D46" s="27"/>
      <c r="E46" s="29"/>
      <c r="F46" s="95"/>
      <c r="G46" s="95"/>
      <c r="H46" s="96"/>
      <c r="I46" s="97"/>
      <c r="J46" s="96"/>
      <c r="K46" s="98"/>
      <c r="L46" s="174" t="e">
        <f t="shared" si="0"/>
        <v>#DIV/0!</v>
      </c>
      <c r="M46" s="12"/>
    </row>
    <row r="47" spans="2:13" ht="18.75" customHeight="1" hidden="1">
      <c r="B47" s="113"/>
      <c r="C47" s="48"/>
      <c r="D47" s="27"/>
      <c r="E47" s="29"/>
      <c r="F47" s="95"/>
      <c r="G47" s="95"/>
      <c r="H47" s="96"/>
      <c r="I47" s="97"/>
      <c r="J47" s="96"/>
      <c r="K47" s="98"/>
      <c r="L47" s="174" t="e">
        <f t="shared" si="0"/>
        <v>#DIV/0!</v>
      </c>
      <c r="M47" s="12"/>
    </row>
    <row r="48" spans="2:13" ht="18.75" customHeight="1" hidden="1">
      <c r="B48" s="113"/>
      <c r="C48" s="48"/>
      <c r="D48" s="27"/>
      <c r="E48" s="29"/>
      <c r="F48" s="95"/>
      <c r="G48" s="95"/>
      <c r="H48" s="96"/>
      <c r="I48" s="97"/>
      <c r="J48" s="96"/>
      <c r="K48" s="98"/>
      <c r="L48" s="174" t="e">
        <f t="shared" si="0"/>
        <v>#DIV/0!</v>
      </c>
      <c r="M48" s="12"/>
    </row>
    <row r="49" spans="2:13" s="184" customFormat="1" ht="24.75" customHeight="1">
      <c r="B49" s="113"/>
      <c r="C49" s="194" t="s">
        <v>153</v>
      </c>
      <c r="D49" s="27"/>
      <c r="E49" s="190"/>
      <c r="F49" s="191" t="s">
        <v>74</v>
      </c>
      <c r="G49" s="191"/>
      <c r="H49" s="193">
        <f>H50</f>
        <v>15000</v>
      </c>
      <c r="I49" s="100"/>
      <c r="J49" s="193">
        <f>J50</f>
        <v>3500</v>
      </c>
      <c r="K49" s="101"/>
      <c r="L49" s="183">
        <f t="shared" si="0"/>
        <v>0.23333333333333334</v>
      </c>
      <c r="M49" s="192"/>
    </row>
    <row r="50" spans="2:13" ht="21.75" customHeight="1">
      <c r="B50" s="113" t="s">
        <v>27</v>
      </c>
      <c r="C50" s="116" t="s">
        <v>152</v>
      </c>
      <c r="D50" s="64"/>
      <c r="E50" s="63"/>
      <c r="F50" s="99" t="s">
        <v>74</v>
      </c>
      <c r="G50" s="99" t="s">
        <v>34</v>
      </c>
      <c r="H50" s="166">
        <v>15000</v>
      </c>
      <c r="I50" s="92"/>
      <c r="J50" s="166">
        <v>3500</v>
      </c>
      <c r="K50" s="90"/>
      <c r="L50" s="174">
        <f>J50/H50*100%</f>
        <v>0.23333333333333334</v>
      </c>
      <c r="M50" s="12"/>
    </row>
    <row r="51" spans="2:13" ht="18" customHeight="1">
      <c r="B51" s="47"/>
      <c r="C51" s="49" t="s">
        <v>31</v>
      </c>
      <c r="D51" s="18"/>
      <c r="E51" s="19"/>
      <c r="F51" s="107"/>
      <c r="G51" s="107"/>
      <c r="H51" s="108">
        <f>H49+H34+H25+H16+H31+H29</f>
        <v>1987000</v>
      </c>
      <c r="I51" s="108" t="e">
        <f>I17+I22+#REF!+I36+#REF!+#REF!+#REF!+I50+#REF!+I27+I18</f>
        <v>#REF!</v>
      </c>
      <c r="J51" s="108">
        <f>J49+J34+J25+J16+J32+J30+J33</f>
        <v>526256.8999999999</v>
      </c>
      <c r="K51" s="109"/>
      <c r="L51" s="174">
        <f>J51/H51</f>
        <v>0.2648499748364368</v>
      </c>
      <c r="M51" s="12"/>
    </row>
    <row r="52" spans="2:13" ht="37.5" hidden="1">
      <c r="B52" s="47"/>
      <c r="C52" s="55" t="s">
        <v>51</v>
      </c>
      <c r="D52" s="9"/>
      <c r="E52" s="19"/>
      <c r="F52" s="54"/>
      <c r="G52" s="54"/>
      <c r="H52" s="56">
        <v>0</v>
      </c>
      <c r="I52" s="57"/>
      <c r="J52" s="62">
        <v>0</v>
      </c>
      <c r="K52" s="56"/>
      <c r="L52" s="12"/>
      <c r="M52" s="12"/>
    </row>
    <row r="53" spans="2:13" ht="18.75" hidden="1">
      <c r="B53" s="50"/>
      <c r="C53" s="39" t="s">
        <v>22</v>
      </c>
      <c r="D53" s="21"/>
      <c r="E53" s="19"/>
      <c r="F53" s="54"/>
      <c r="G53" s="54"/>
      <c r="H53" s="61">
        <f>H51+H52</f>
        <v>1987000</v>
      </c>
      <c r="I53" s="58"/>
      <c r="J53" s="60">
        <f>J51+J52</f>
        <v>526256.8999999999</v>
      </c>
      <c r="K53" s="60"/>
      <c r="L53" s="12"/>
      <c r="M53" s="12"/>
    </row>
    <row r="54" spans="2:13" ht="15.75">
      <c r="B54" s="6"/>
      <c r="C54" s="7"/>
      <c r="D54" s="6"/>
      <c r="E54" s="22"/>
      <c r="F54" s="22"/>
      <c r="G54" s="22"/>
      <c r="H54" s="22"/>
      <c r="I54" s="5"/>
      <c r="J54" s="5" t="s">
        <v>18</v>
      </c>
      <c r="K54" s="5"/>
      <c r="L54" s="4"/>
      <c r="M54" s="4"/>
    </row>
    <row r="55" spans="2:13" ht="18.75" customHeight="1">
      <c r="B55" s="4"/>
      <c r="C55" s="240"/>
      <c r="D55" s="240"/>
      <c r="E55" s="240"/>
      <c r="F55" s="240"/>
      <c r="G55" s="240"/>
      <c r="H55" s="240"/>
      <c r="I55" s="240"/>
      <c r="J55" s="240"/>
      <c r="K55" s="4"/>
      <c r="L55" s="4"/>
      <c r="M55" s="4"/>
    </row>
  </sheetData>
  <sheetProtection/>
  <mergeCells count="13">
    <mergeCell ref="C2:L2"/>
    <mergeCell ref="C3:L3"/>
    <mergeCell ref="C5:L5"/>
    <mergeCell ref="C9:L9"/>
    <mergeCell ref="C4:L4"/>
    <mergeCell ref="C10:L10"/>
    <mergeCell ref="C1:L1"/>
    <mergeCell ref="C6:N6"/>
    <mergeCell ref="C55:J55"/>
    <mergeCell ref="A11:M11"/>
    <mergeCell ref="A12:M12"/>
    <mergeCell ref="B14:B15"/>
    <mergeCell ref="C14:C15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0"/>
  <sheetViews>
    <sheetView tabSelected="1" zoomScalePageLayoutView="0" workbookViewId="0" topLeftCell="A49">
      <selection activeCell="B8" sqref="B8:J8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8" t="s">
        <v>124</v>
      </c>
      <c r="C1" s="236"/>
      <c r="D1" s="236"/>
      <c r="E1" s="236"/>
      <c r="F1" s="236"/>
      <c r="G1" s="236"/>
      <c r="H1" s="236"/>
      <c r="I1" s="236"/>
      <c r="J1" s="236"/>
    </row>
    <row r="2" spans="2:10" ht="16.5" customHeight="1">
      <c r="B2" s="228" t="s">
        <v>184</v>
      </c>
      <c r="C2" s="236"/>
      <c r="D2" s="236"/>
      <c r="E2" s="236"/>
      <c r="F2" s="236"/>
      <c r="G2" s="236"/>
      <c r="H2" s="236"/>
      <c r="I2" s="236"/>
      <c r="J2" s="236"/>
    </row>
    <row r="3" spans="2:10" ht="16.5" customHeight="1">
      <c r="B3" s="156"/>
      <c r="C3" s="228" t="s">
        <v>125</v>
      </c>
      <c r="D3" s="228"/>
      <c r="E3" s="228"/>
      <c r="F3" s="228"/>
      <c r="G3" s="228"/>
      <c r="H3" s="228"/>
      <c r="I3" s="228"/>
      <c r="J3" s="228"/>
    </row>
    <row r="4" spans="2:10" ht="21" customHeight="1">
      <c r="B4" s="228" t="s">
        <v>187</v>
      </c>
      <c r="C4" s="236"/>
      <c r="D4" s="236"/>
      <c r="E4" s="236"/>
      <c r="F4" s="236"/>
      <c r="G4" s="236"/>
      <c r="H4" s="236"/>
      <c r="I4" s="236"/>
      <c r="J4" s="236"/>
    </row>
    <row r="5" spans="2:10" ht="18.75" customHeight="1">
      <c r="B5" s="228" t="s">
        <v>188</v>
      </c>
      <c r="C5" s="228"/>
      <c r="D5" s="228"/>
      <c r="E5" s="228"/>
      <c r="F5" s="228"/>
      <c r="G5" s="228"/>
      <c r="H5" s="228"/>
      <c r="I5" s="228"/>
      <c r="J5" s="228"/>
    </row>
    <row r="6" spans="2:10" ht="16.5" customHeight="1">
      <c r="B6" s="228" t="s">
        <v>189</v>
      </c>
      <c r="C6" s="236"/>
      <c r="D6" s="236"/>
      <c r="E6" s="236"/>
      <c r="F6" s="236"/>
      <c r="G6" s="236"/>
      <c r="H6" s="236"/>
      <c r="I6" s="236"/>
      <c r="J6" s="236"/>
    </row>
    <row r="7" spans="2:10" ht="18" customHeight="1">
      <c r="B7" s="228" t="s">
        <v>207</v>
      </c>
      <c r="C7" s="236"/>
      <c r="D7" s="236"/>
      <c r="E7" s="236"/>
      <c r="F7" s="236"/>
      <c r="G7" s="236"/>
      <c r="H7" s="236"/>
      <c r="I7" s="236"/>
      <c r="J7" s="236"/>
    </row>
    <row r="8" spans="2:10" ht="20.25" customHeight="1">
      <c r="B8" s="198" t="s">
        <v>218</v>
      </c>
      <c r="C8" s="246"/>
      <c r="D8" s="246"/>
      <c r="E8" s="246"/>
      <c r="F8" s="246"/>
      <c r="G8" s="246"/>
      <c r="H8" s="246"/>
      <c r="I8" s="246"/>
      <c r="J8" s="246"/>
    </row>
    <row r="9" ht="12" customHeight="1" hidden="1"/>
    <row r="10" spans="2:10" ht="18" customHeight="1">
      <c r="B10" s="244" t="s">
        <v>190</v>
      </c>
      <c r="C10" s="244"/>
      <c r="D10" s="244"/>
      <c r="E10" s="244"/>
      <c r="F10" s="244"/>
      <c r="G10" s="244"/>
      <c r="H10" s="244"/>
      <c r="I10" s="245"/>
      <c r="J10" s="245"/>
    </row>
    <row r="11" spans="2:10" ht="41.25" customHeight="1">
      <c r="B11" s="244"/>
      <c r="C11" s="244"/>
      <c r="D11" s="244"/>
      <c r="E11" s="244"/>
      <c r="F11" s="244"/>
      <c r="G11" s="244"/>
      <c r="H11" s="244"/>
      <c r="I11" s="245"/>
      <c r="J11" s="245"/>
    </row>
    <row r="12" ht="0.75" customHeight="1">
      <c r="H12" s="130" t="s">
        <v>85</v>
      </c>
    </row>
    <row r="13" spans="2:10" ht="64.5" customHeight="1">
      <c r="B13" s="133" t="s">
        <v>1</v>
      </c>
      <c r="C13" s="134" t="s">
        <v>86</v>
      </c>
      <c r="D13" s="134" t="s">
        <v>42</v>
      </c>
      <c r="E13" s="134" t="s">
        <v>43</v>
      </c>
      <c r="F13" s="134" t="s">
        <v>87</v>
      </c>
      <c r="G13" s="134"/>
      <c r="H13" s="135" t="s">
        <v>191</v>
      </c>
      <c r="I13" s="9" t="s">
        <v>208</v>
      </c>
      <c r="J13" s="9" t="s">
        <v>29</v>
      </c>
    </row>
    <row r="14" spans="2:10" ht="18" customHeight="1">
      <c r="B14" s="136" t="s">
        <v>21</v>
      </c>
      <c r="C14" s="137">
        <v>303</v>
      </c>
      <c r="D14" s="137" t="s">
        <v>33</v>
      </c>
      <c r="E14" s="138"/>
      <c r="F14" s="138"/>
      <c r="G14" s="138"/>
      <c r="H14" s="168">
        <f>H15+H27+H31+H24</f>
        <v>1252300</v>
      </c>
      <c r="I14" s="139">
        <f>I15+I27+I31</f>
        <v>336914.06999999995</v>
      </c>
      <c r="J14" s="175">
        <f aca="true" t="shared" si="0" ref="J14:J22">I14/H14*100%</f>
        <v>0.269036229338018</v>
      </c>
    </row>
    <row r="15" spans="2:10" ht="75.75" customHeight="1">
      <c r="B15" s="140" t="s">
        <v>79</v>
      </c>
      <c r="C15" s="137">
        <v>303</v>
      </c>
      <c r="D15" s="137" t="s">
        <v>33</v>
      </c>
      <c r="E15" s="138" t="s">
        <v>35</v>
      </c>
      <c r="F15" s="138"/>
      <c r="G15" s="138"/>
      <c r="H15" s="168">
        <f>H16</f>
        <v>890500</v>
      </c>
      <c r="I15" s="141">
        <f>I16</f>
        <v>199270.8</v>
      </c>
      <c r="J15" s="176">
        <f t="shared" si="0"/>
        <v>0.2237740595171252</v>
      </c>
    </row>
    <row r="16" spans="2:10" ht="78" customHeight="1">
      <c r="B16" s="133" t="s">
        <v>88</v>
      </c>
      <c r="C16" s="138" t="s">
        <v>32</v>
      </c>
      <c r="D16" s="138" t="s">
        <v>33</v>
      </c>
      <c r="E16" s="138" t="s">
        <v>35</v>
      </c>
      <c r="F16" s="138" t="s">
        <v>109</v>
      </c>
      <c r="G16" s="138"/>
      <c r="H16" s="168">
        <f>H17</f>
        <v>890500</v>
      </c>
      <c r="I16" s="142">
        <f>I17</f>
        <v>199270.8</v>
      </c>
      <c r="J16" s="176">
        <f t="shared" si="0"/>
        <v>0.2237740595171252</v>
      </c>
    </row>
    <row r="17" spans="2:10" ht="33" customHeight="1">
      <c r="B17" s="133" t="s">
        <v>89</v>
      </c>
      <c r="C17" s="138" t="s">
        <v>32</v>
      </c>
      <c r="D17" s="138" t="s">
        <v>33</v>
      </c>
      <c r="E17" s="138" t="s">
        <v>35</v>
      </c>
      <c r="F17" s="138" t="s">
        <v>108</v>
      </c>
      <c r="G17" s="138"/>
      <c r="H17" s="168">
        <f>H18+H22</f>
        <v>890500</v>
      </c>
      <c r="I17" s="142">
        <f>I18+I22</f>
        <v>199270.8</v>
      </c>
      <c r="J17" s="176">
        <f t="shared" si="0"/>
        <v>0.2237740595171252</v>
      </c>
    </row>
    <row r="18" spans="2:10" ht="30.75" customHeight="1">
      <c r="B18" s="143" t="s">
        <v>90</v>
      </c>
      <c r="C18" s="138" t="s">
        <v>32</v>
      </c>
      <c r="D18" s="138" t="s">
        <v>33</v>
      </c>
      <c r="E18" s="138" t="s">
        <v>35</v>
      </c>
      <c r="F18" s="138" t="s">
        <v>110</v>
      </c>
      <c r="G18" s="138"/>
      <c r="H18" s="168">
        <f>H19+H20+H21</f>
        <v>440500</v>
      </c>
      <c r="I18" s="142">
        <f>I19+I20+I21</f>
        <v>91789.35</v>
      </c>
      <c r="J18" s="176">
        <f t="shared" si="0"/>
        <v>0.20837536889897845</v>
      </c>
    </row>
    <row r="19" spans="2:10" ht="91.5" customHeight="1">
      <c r="B19" s="133" t="s">
        <v>91</v>
      </c>
      <c r="C19" s="138" t="s">
        <v>32</v>
      </c>
      <c r="D19" s="138" t="s">
        <v>33</v>
      </c>
      <c r="E19" s="138" t="s">
        <v>35</v>
      </c>
      <c r="F19" s="138" t="s">
        <v>110</v>
      </c>
      <c r="G19" s="138" t="s">
        <v>78</v>
      </c>
      <c r="H19" s="168">
        <v>296800</v>
      </c>
      <c r="I19" s="144">
        <v>69888.47</v>
      </c>
      <c r="J19" s="177">
        <f t="shared" si="0"/>
        <v>0.23547328167115902</v>
      </c>
    </row>
    <row r="20" spans="2:10" ht="33" customHeight="1">
      <c r="B20" s="133" t="s">
        <v>92</v>
      </c>
      <c r="C20" s="138" t="s">
        <v>32</v>
      </c>
      <c r="D20" s="138" t="s">
        <v>33</v>
      </c>
      <c r="E20" s="138" t="s">
        <v>35</v>
      </c>
      <c r="F20" s="138" t="s">
        <v>110</v>
      </c>
      <c r="G20" s="138" t="s">
        <v>80</v>
      </c>
      <c r="H20" s="168">
        <v>93700</v>
      </c>
      <c r="I20" s="141">
        <v>21900.88</v>
      </c>
      <c r="J20" s="176">
        <f t="shared" si="0"/>
        <v>0.23373404482390608</v>
      </c>
    </row>
    <row r="21" spans="2:10" ht="21.75" customHeight="1">
      <c r="B21" s="145" t="s">
        <v>93</v>
      </c>
      <c r="C21" s="146" t="s">
        <v>32</v>
      </c>
      <c r="D21" s="146" t="s">
        <v>33</v>
      </c>
      <c r="E21" s="146" t="s">
        <v>35</v>
      </c>
      <c r="F21" s="146" t="s">
        <v>110</v>
      </c>
      <c r="G21" s="146" t="s">
        <v>94</v>
      </c>
      <c r="H21" s="169">
        <v>50000</v>
      </c>
      <c r="I21" s="141">
        <v>0</v>
      </c>
      <c r="J21" s="176">
        <f t="shared" si="0"/>
        <v>0</v>
      </c>
    </row>
    <row r="22" spans="2:10" ht="48.75" customHeight="1">
      <c r="B22" s="133" t="s">
        <v>81</v>
      </c>
      <c r="C22" s="147">
        <v>303</v>
      </c>
      <c r="D22" s="137" t="s">
        <v>33</v>
      </c>
      <c r="E22" s="137" t="s">
        <v>35</v>
      </c>
      <c r="F22" s="137" t="s">
        <v>111</v>
      </c>
      <c r="G22" s="138"/>
      <c r="H22" s="168">
        <f>H23</f>
        <v>450000</v>
      </c>
      <c r="I22" s="141">
        <f>I23</f>
        <v>107481.45</v>
      </c>
      <c r="J22" s="176">
        <f t="shared" si="0"/>
        <v>0.23884766666666665</v>
      </c>
    </row>
    <row r="23" spans="2:10" ht="95.25" customHeight="1">
      <c r="B23" s="133" t="s">
        <v>91</v>
      </c>
      <c r="C23" s="147">
        <v>303</v>
      </c>
      <c r="D23" s="137" t="s">
        <v>33</v>
      </c>
      <c r="E23" s="137" t="s">
        <v>35</v>
      </c>
      <c r="F23" s="137" t="s">
        <v>111</v>
      </c>
      <c r="G23" s="138" t="s">
        <v>78</v>
      </c>
      <c r="H23" s="168">
        <v>450000</v>
      </c>
      <c r="I23" s="148">
        <v>107481.45</v>
      </c>
      <c r="J23" s="178">
        <f>I23/H23</f>
        <v>0.23884766666666665</v>
      </c>
    </row>
    <row r="24" spans="2:10" ht="34.5" customHeight="1">
      <c r="B24" s="133" t="s">
        <v>71</v>
      </c>
      <c r="C24" s="147">
        <v>303</v>
      </c>
      <c r="D24" s="137" t="s">
        <v>33</v>
      </c>
      <c r="E24" s="137" t="s">
        <v>72</v>
      </c>
      <c r="F24" s="137"/>
      <c r="G24" s="138"/>
      <c r="H24" s="168">
        <f>H25</f>
        <v>15000</v>
      </c>
      <c r="I24" s="141">
        <f>I25</f>
        <v>0</v>
      </c>
      <c r="J24" s="178" t="s">
        <v>186</v>
      </c>
    </row>
    <row r="25" spans="2:10" ht="50.25" customHeight="1">
      <c r="B25" s="133" t="s">
        <v>203</v>
      </c>
      <c r="C25" s="147">
        <v>303</v>
      </c>
      <c r="D25" s="137" t="s">
        <v>33</v>
      </c>
      <c r="E25" s="137" t="s">
        <v>72</v>
      </c>
      <c r="F25" s="137" t="s">
        <v>204</v>
      </c>
      <c r="G25" s="138"/>
      <c r="H25" s="168">
        <f>H26</f>
        <v>15000</v>
      </c>
      <c r="I25" s="142">
        <f>I26</f>
        <v>0</v>
      </c>
      <c r="J25" s="178" t="s">
        <v>186</v>
      </c>
    </row>
    <row r="26" spans="2:10" ht="20.25" customHeight="1">
      <c r="B26" s="133" t="s">
        <v>205</v>
      </c>
      <c r="C26" s="147">
        <v>303</v>
      </c>
      <c r="D26" s="137" t="s">
        <v>33</v>
      </c>
      <c r="E26" s="137" t="s">
        <v>72</v>
      </c>
      <c r="F26" s="137" t="s">
        <v>204</v>
      </c>
      <c r="G26" s="138" t="s">
        <v>206</v>
      </c>
      <c r="H26" s="168">
        <v>15000</v>
      </c>
      <c r="I26" s="148">
        <v>0</v>
      </c>
      <c r="J26" s="178" t="s">
        <v>186</v>
      </c>
    </row>
    <row r="27" spans="2:10" ht="18" customHeight="1">
      <c r="B27" s="133" t="s">
        <v>73</v>
      </c>
      <c r="C27" s="149">
        <v>303</v>
      </c>
      <c r="D27" s="150" t="s">
        <v>33</v>
      </c>
      <c r="E27" s="150">
        <v>11</v>
      </c>
      <c r="F27" s="138"/>
      <c r="G27" s="138"/>
      <c r="H27" s="168">
        <f>H28</f>
        <v>10000</v>
      </c>
      <c r="I27" s="141">
        <f>I28</f>
        <v>0</v>
      </c>
      <c r="J27" s="176" t="str">
        <f>J28</f>
        <v>Х</v>
      </c>
    </row>
    <row r="28" spans="2:10" ht="15.75" customHeight="1">
      <c r="B28" s="133" t="s">
        <v>73</v>
      </c>
      <c r="C28" s="149">
        <v>303</v>
      </c>
      <c r="D28" s="150" t="s">
        <v>33</v>
      </c>
      <c r="E28" s="150">
        <v>11</v>
      </c>
      <c r="F28" s="138" t="s">
        <v>112</v>
      </c>
      <c r="G28" s="138"/>
      <c r="H28" s="168">
        <f>H29</f>
        <v>10000</v>
      </c>
      <c r="I28" s="151">
        <f>I30</f>
        <v>0</v>
      </c>
      <c r="J28" s="179" t="str">
        <f>J29</f>
        <v>Х</v>
      </c>
    </row>
    <row r="29" spans="2:10" ht="33" customHeight="1">
      <c r="B29" s="133" t="s">
        <v>95</v>
      </c>
      <c r="C29" s="149">
        <v>303</v>
      </c>
      <c r="D29" s="150" t="s">
        <v>33</v>
      </c>
      <c r="E29" s="150">
        <v>11</v>
      </c>
      <c r="F29" s="138" t="s">
        <v>113</v>
      </c>
      <c r="G29" s="138"/>
      <c r="H29" s="168">
        <f>H30</f>
        <v>10000</v>
      </c>
      <c r="I29" s="142">
        <f>I30</f>
        <v>0</v>
      </c>
      <c r="J29" s="180" t="str">
        <f>J30</f>
        <v>Х</v>
      </c>
    </row>
    <row r="30" spans="2:10" ht="18" customHeight="1">
      <c r="B30" s="133" t="s">
        <v>157</v>
      </c>
      <c r="C30" s="149">
        <v>303</v>
      </c>
      <c r="D30" s="150" t="s">
        <v>33</v>
      </c>
      <c r="E30" s="150">
        <v>11</v>
      </c>
      <c r="F30" s="138" t="s">
        <v>113</v>
      </c>
      <c r="G30" s="138" t="s">
        <v>156</v>
      </c>
      <c r="H30" s="168">
        <v>10000</v>
      </c>
      <c r="I30" s="141">
        <v>0</v>
      </c>
      <c r="J30" s="176" t="s">
        <v>186</v>
      </c>
    </row>
    <row r="31" spans="2:10" ht="17.25" customHeight="1">
      <c r="B31" s="152" t="s">
        <v>46</v>
      </c>
      <c r="C31" s="149">
        <v>303</v>
      </c>
      <c r="D31" s="150" t="s">
        <v>33</v>
      </c>
      <c r="E31" s="150" t="s">
        <v>47</v>
      </c>
      <c r="F31" s="138"/>
      <c r="G31" s="138"/>
      <c r="H31" s="168">
        <f>H32+H36</f>
        <v>336800</v>
      </c>
      <c r="I31" s="168">
        <f>I32+I36</f>
        <v>137643.27</v>
      </c>
      <c r="J31" s="176">
        <f>I31/H31*100%</f>
        <v>0.4086795427553444</v>
      </c>
    </row>
    <row r="32" spans="2:10" ht="47.25">
      <c r="B32" s="133" t="s">
        <v>117</v>
      </c>
      <c r="C32" s="149">
        <v>303</v>
      </c>
      <c r="D32" s="150" t="s">
        <v>33</v>
      </c>
      <c r="E32" s="150" t="s">
        <v>47</v>
      </c>
      <c r="F32" s="138" t="s">
        <v>118</v>
      </c>
      <c r="G32" s="138"/>
      <c r="H32" s="168">
        <f aca="true" t="shared" si="1" ref="H32:J33">H33</f>
        <v>290000</v>
      </c>
      <c r="I32" s="141">
        <f t="shared" si="1"/>
        <v>137643.27</v>
      </c>
      <c r="J32" s="176">
        <f t="shared" si="1"/>
        <v>0.47463196551724135</v>
      </c>
    </row>
    <row r="33" spans="2:10" ht="47.25">
      <c r="B33" s="133" t="s">
        <v>117</v>
      </c>
      <c r="C33" s="149">
        <v>303</v>
      </c>
      <c r="D33" s="150" t="s">
        <v>33</v>
      </c>
      <c r="E33" s="150" t="s">
        <v>47</v>
      </c>
      <c r="F33" s="138" t="s">
        <v>116</v>
      </c>
      <c r="G33" s="138"/>
      <c r="H33" s="168">
        <f t="shared" si="1"/>
        <v>290000</v>
      </c>
      <c r="I33" s="141">
        <f t="shared" si="1"/>
        <v>137643.27</v>
      </c>
      <c r="J33" s="176">
        <f t="shared" si="1"/>
        <v>0.47463196551724135</v>
      </c>
    </row>
    <row r="34" spans="2:10" ht="34.5" customHeight="1">
      <c r="B34" s="133" t="s">
        <v>115</v>
      </c>
      <c r="C34" s="149">
        <v>303</v>
      </c>
      <c r="D34" s="150" t="s">
        <v>33</v>
      </c>
      <c r="E34" s="150" t="s">
        <v>47</v>
      </c>
      <c r="F34" s="138" t="s">
        <v>114</v>
      </c>
      <c r="G34" s="138"/>
      <c r="H34" s="168">
        <f>H35</f>
        <v>290000</v>
      </c>
      <c r="I34" s="141">
        <f>I35</f>
        <v>137643.27</v>
      </c>
      <c r="J34" s="176">
        <f>I34/H34*100%</f>
        <v>0.47463196551724135</v>
      </c>
    </row>
    <row r="35" spans="2:10" ht="33.75" customHeight="1">
      <c r="B35" s="133" t="s">
        <v>92</v>
      </c>
      <c r="C35" s="149">
        <v>303</v>
      </c>
      <c r="D35" s="150" t="s">
        <v>33</v>
      </c>
      <c r="E35" s="150" t="s">
        <v>47</v>
      </c>
      <c r="F35" s="138" t="s">
        <v>114</v>
      </c>
      <c r="G35" s="138" t="s">
        <v>80</v>
      </c>
      <c r="H35" s="168">
        <v>290000</v>
      </c>
      <c r="I35" s="141">
        <v>137643.27</v>
      </c>
      <c r="J35" s="176">
        <f>I35/H35</f>
        <v>0.47463196551724135</v>
      </c>
    </row>
    <row r="36" spans="2:10" ht="58.5" customHeight="1">
      <c r="B36" s="133" t="s">
        <v>77</v>
      </c>
      <c r="C36" s="149">
        <v>303</v>
      </c>
      <c r="D36" s="150" t="s">
        <v>33</v>
      </c>
      <c r="E36" s="150" t="s">
        <v>47</v>
      </c>
      <c r="F36" s="138" t="s">
        <v>159</v>
      </c>
      <c r="G36" s="138"/>
      <c r="H36" s="168">
        <f>H37</f>
        <v>46800</v>
      </c>
      <c r="I36" s="141">
        <f aca="true" t="shared" si="2" ref="H36:J38">I37</f>
        <v>0</v>
      </c>
      <c r="J36" s="176" t="str">
        <f t="shared" si="2"/>
        <v>Х</v>
      </c>
    </row>
    <row r="37" spans="2:10" ht="33.75" customHeight="1">
      <c r="B37" s="133" t="s">
        <v>98</v>
      </c>
      <c r="C37" s="149">
        <v>303</v>
      </c>
      <c r="D37" s="150" t="s">
        <v>33</v>
      </c>
      <c r="E37" s="150" t="s">
        <v>47</v>
      </c>
      <c r="F37" s="138" t="s">
        <v>123</v>
      </c>
      <c r="G37" s="138"/>
      <c r="H37" s="168">
        <f t="shared" si="2"/>
        <v>46800</v>
      </c>
      <c r="I37" s="141">
        <f t="shared" si="2"/>
        <v>0</v>
      </c>
      <c r="J37" s="176" t="str">
        <f t="shared" si="2"/>
        <v>Х</v>
      </c>
    </row>
    <row r="38" spans="2:10" ht="141.75" customHeight="1">
      <c r="B38" s="133" t="s">
        <v>99</v>
      </c>
      <c r="C38" s="149">
        <v>303</v>
      </c>
      <c r="D38" s="150" t="s">
        <v>33</v>
      </c>
      <c r="E38" s="150" t="s">
        <v>47</v>
      </c>
      <c r="F38" s="138" t="s">
        <v>122</v>
      </c>
      <c r="G38" s="138"/>
      <c r="H38" s="168">
        <f t="shared" si="2"/>
        <v>46800</v>
      </c>
      <c r="I38" s="141">
        <f t="shared" si="2"/>
        <v>0</v>
      </c>
      <c r="J38" s="176" t="s">
        <v>186</v>
      </c>
    </row>
    <row r="39" spans="2:10" ht="18.75" customHeight="1">
      <c r="B39" s="133" t="s">
        <v>60</v>
      </c>
      <c r="C39" s="149">
        <v>303</v>
      </c>
      <c r="D39" s="150" t="s">
        <v>33</v>
      </c>
      <c r="E39" s="150" t="s">
        <v>47</v>
      </c>
      <c r="F39" s="138" t="s">
        <v>122</v>
      </c>
      <c r="G39" s="138" t="s">
        <v>158</v>
      </c>
      <c r="H39" s="168">
        <v>46800</v>
      </c>
      <c r="I39" s="141">
        <v>0</v>
      </c>
      <c r="J39" s="176" t="s">
        <v>186</v>
      </c>
    </row>
    <row r="40" spans="2:10" ht="15.75">
      <c r="B40" s="133" t="s">
        <v>75</v>
      </c>
      <c r="C40" s="138" t="s">
        <v>32</v>
      </c>
      <c r="D40" s="138" t="s">
        <v>34</v>
      </c>
      <c r="E40" s="138"/>
      <c r="F40" s="138"/>
      <c r="G40" s="138"/>
      <c r="H40" s="168">
        <f aca="true" t="shared" si="3" ref="H40:J44">H41</f>
        <v>122700</v>
      </c>
      <c r="I40" s="168">
        <f t="shared" si="3"/>
        <v>18861.52</v>
      </c>
      <c r="J40" s="176">
        <f t="shared" si="3"/>
        <v>0.153720619396903</v>
      </c>
    </row>
    <row r="41" spans="2:10" ht="31.5">
      <c r="B41" s="133" t="s">
        <v>82</v>
      </c>
      <c r="C41" s="138" t="s">
        <v>32</v>
      </c>
      <c r="D41" s="138" t="s">
        <v>34</v>
      </c>
      <c r="E41" s="138" t="s">
        <v>40</v>
      </c>
      <c r="F41" s="138"/>
      <c r="G41" s="138"/>
      <c r="H41" s="168">
        <f t="shared" si="3"/>
        <v>122700</v>
      </c>
      <c r="I41" s="141">
        <f t="shared" si="3"/>
        <v>18861.52</v>
      </c>
      <c r="J41" s="176">
        <f t="shared" si="3"/>
        <v>0.153720619396903</v>
      </c>
    </row>
    <row r="42" spans="2:10" ht="78" customHeight="1">
      <c r="B42" s="133" t="s">
        <v>96</v>
      </c>
      <c r="C42" s="138" t="s">
        <v>32</v>
      </c>
      <c r="D42" s="138" t="s">
        <v>34</v>
      </c>
      <c r="E42" s="138" t="s">
        <v>40</v>
      </c>
      <c r="F42" s="138" t="s">
        <v>121</v>
      </c>
      <c r="G42" s="138"/>
      <c r="H42" s="168">
        <f t="shared" si="3"/>
        <v>122700</v>
      </c>
      <c r="I42" s="141">
        <f t="shared" si="3"/>
        <v>18861.52</v>
      </c>
      <c r="J42" s="176">
        <f t="shared" si="3"/>
        <v>0.153720619396903</v>
      </c>
    </row>
    <row r="43" spans="2:10" ht="31.5">
      <c r="B43" s="133" t="s">
        <v>83</v>
      </c>
      <c r="C43" s="138" t="s">
        <v>32</v>
      </c>
      <c r="D43" s="138" t="s">
        <v>34</v>
      </c>
      <c r="E43" s="138" t="s">
        <v>40</v>
      </c>
      <c r="F43" s="138" t="s">
        <v>120</v>
      </c>
      <c r="G43" s="138"/>
      <c r="H43" s="168">
        <f t="shared" si="3"/>
        <v>122700</v>
      </c>
      <c r="I43" s="141">
        <f t="shared" si="3"/>
        <v>18861.52</v>
      </c>
      <c r="J43" s="176">
        <f t="shared" si="3"/>
        <v>0.153720619396903</v>
      </c>
    </row>
    <row r="44" spans="2:10" ht="47.25">
      <c r="B44" s="133" t="s">
        <v>97</v>
      </c>
      <c r="C44" s="138" t="s">
        <v>32</v>
      </c>
      <c r="D44" s="138" t="s">
        <v>34</v>
      </c>
      <c r="E44" s="138" t="s">
        <v>40</v>
      </c>
      <c r="F44" s="138" t="s">
        <v>119</v>
      </c>
      <c r="G44" s="138"/>
      <c r="H44" s="168">
        <f>H45+H46</f>
        <v>122700</v>
      </c>
      <c r="I44" s="141">
        <f>I45+I46</f>
        <v>18861.52</v>
      </c>
      <c r="J44" s="176">
        <f t="shared" si="3"/>
        <v>0.153720619396903</v>
      </c>
    </row>
    <row r="45" spans="2:10" ht="90.75" customHeight="1">
      <c r="B45" s="133" t="s">
        <v>91</v>
      </c>
      <c r="C45" s="138" t="s">
        <v>32</v>
      </c>
      <c r="D45" s="138" t="s">
        <v>34</v>
      </c>
      <c r="E45" s="138" t="s">
        <v>40</v>
      </c>
      <c r="F45" s="138" t="s">
        <v>119</v>
      </c>
      <c r="G45" s="138" t="s">
        <v>78</v>
      </c>
      <c r="H45" s="168">
        <v>122700</v>
      </c>
      <c r="I45" s="141">
        <v>18861.52</v>
      </c>
      <c r="J45" s="176">
        <f>I45/H45*100%</f>
        <v>0.153720619396903</v>
      </c>
    </row>
    <row r="46" spans="2:10" ht="31.5" customHeight="1">
      <c r="B46" s="133" t="s">
        <v>92</v>
      </c>
      <c r="C46" s="138" t="s">
        <v>32</v>
      </c>
      <c r="D46" s="138" t="s">
        <v>34</v>
      </c>
      <c r="E46" s="138" t="s">
        <v>40</v>
      </c>
      <c r="F46" s="138" t="s">
        <v>119</v>
      </c>
      <c r="G46" s="138" t="s">
        <v>80</v>
      </c>
      <c r="H46" s="168">
        <v>0</v>
      </c>
      <c r="I46" s="170">
        <v>0</v>
      </c>
      <c r="J46" s="176" t="s">
        <v>186</v>
      </c>
    </row>
    <row r="47" spans="2:10" ht="20.25" customHeight="1">
      <c r="B47" s="133" t="s">
        <v>174</v>
      </c>
      <c r="C47" s="138" t="s">
        <v>32</v>
      </c>
      <c r="D47" s="138" t="s">
        <v>35</v>
      </c>
      <c r="E47" s="138"/>
      <c r="F47" s="138"/>
      <c r="G47" s="138"/>
      <c r="H47" s="168">
        <f aca="true" t="shared" si="4" ref="H47:J49">H48</f>
        <v>3000</v>
      </c>
      <c r="I47" s="168">
        <f t="shared" si="4"/>
        <v>727.2</v>
      </c>
      <c r="J47" s="176">
        <f t="shared" si="4"/>
        <v>0.2424</v>
      </c>
    </row>
    <row r="48" spans="2:10" ht="31.5" customHeight="1">
      <c r="B48" s="133" t="s">
        <v>155</v>
      </c>
      <c r="C48" s="138" t="s">
        <v>32</v>
      </c>
      <c r="D48" s="138" t="s">
        <v>35</v>
      </c>
      <c r="E48" s="138" t="s">
        <v>154</v>
      </c>
      <c r="F48" s="138"/>
      <c r="G48" s="138"/>
      <c r="H48" s="168">
        <f t="shared" si="4"/>
        <v>3000</v>
      </c>
      <c r="I48" s="170">
        <f t="shared" si="4"/>
        <v>727.2</v>
      </c>
      <c r="J48" s="176">
        <f t="shared" si="4"/>
        <v>0.2424</v>
      </c>
    </row>
    <row r="49" spans="2:10" ht="31.5" customHeight="1">
      <c r="B49" s="133" t="s">
        <v>164</v>
      </c>
      <c r="C49" s="138" t="s">
        <v>32</v>
      </c>
      <c r="D49" s="138" t="s">
        <v>35</v>
      </c>
      <c r="E49" s="138" t="s">
        <v>154</v>
      </c>
      <c r="F49" s="138" t="s">
        <v>163</v>
      </c>
      <c r="G49" s="138"/>
      <c r="H49" s="168">
        <f t="shared" si="4"/>
        <v>3000</v>
      </c>
      <c r="I49" s="170">
        <f t="shared" si="4"/>
        <v>727.2</v>
      </c>
      <c r="J49" s="176">
        <f t="shared" si="4"/>
        <v>0.2424</v>
      </c>
    </row>
    <row r="50" spans="2:10" ht="31.5" customHeight="1">
      <c r="B50" s="133" t="s">
        <v>92</v>
      </c>
      <c r="C50" s="138" t="s">
        <v>32</v>
      </c>
      <c r="D50" s="138" t="s">
        <v>35</v>
      </c>
      <c r="E50" s="138" t="s">
        <v>154</v>
      </c>
      <c r="F50" s="138" t="s">
        <v>163</v>
      </c>
      <c r="G50" s="138" t="s">
        <v>80</v>
      </c>
      <c r="H50" s="168">
        <v>3000</v>
      </c>
      <c r="I50" s="170">
        <v>727.2</v>
      </c>
      <c r="J50" s="176">
        <f>I50/H50*100%</f>
        <v>0.2424</v>
      </c>
    </row>
    <row r="51" spans="2:10" ht="20.25" customHeight="1">
      <c r="B51" s="133" t="s">
        <v>133</v>
      </c>
      <c r="C51" s="138" t="s">
        <v>32</v>
      </c>
      <c r="D51" s="138" t="s">
        <v>132</v>
      </c>
      <c r="E51" s="138"/>
      <c r="F51" s="138"/>
      <c r="G51" s="138"/>
      <c r="H51" s="168">
        <f>H52+H60</f>
        <v>269400</v>
      </c>
      <c r="I51" s="168">
        <f>I52+I60</f>
        <v>124866.51</v>
      </c>
      <c r="J51" s="176">
        <f>I51/H51*100%</f>
        <v>0.46349855233853005</v>
      </c>
    </row>
    <row r="52" spans="2:10" ht="15.75">
      <c r="B52" s="133" t="s">
        <v>137</v>
      </c>
      <c r="C52" s="138" t="s">
        <v>32</v>
      </c>
      <c r="D52" s="138" t="s">
        <v>132</v>
      </c>
      <c r="E52" s="138" t="s">
        <v>40</v>
      </c>
      <c r="F52" s="138"/>
      <c r="G52" s="138"/>
      <c r="H52" s="168">
        <f>H53</f>
        <v>69000</v>
      </c>
      <c r="I52" s="168">
        <f>I53</f>
        <v>9951.869999999999</v>
      </c>
      <c r="J52" s="176">
        <f aca="true" t="shared" si="5" ref="H52:J58">J53</f>
        <v>0.2039733333333333</v>
      </c>
    </row>
    <row r="53" spans="2:10" ht="31.5">
      <c r="B53" s="133" t="s">
        <v>136</v>
      </c>
      <c r="C53" s="138" t="s">
        <v>32</v>
      </c>
      <c r="D53" s="138" t="s">
        <v>132</v>
      </c>
      <c r="E53" s="138" t="s">
        <v>40</v>
      </c>
      <c r="F53" s="138" t="s">
        <v>135</v>
      </c>
      <c r="G53" s="138"/>
      <c r="H53" s="168">
        <f>H58+H54+H56</f>
        <v>69000</v>
      </c>
      <c r="I53" s="168">
        <f>I58+I54+I56</f>
        <v>9951.869999999999</v>
      </c>
      <c r="J53" s="176">
        <f t="shared" si="5"/>
        <v>0.2039733333333333</v>
      </c>
    </row>
    <row r="54" spans="2:10" ht="15.75">
      <c r="B54" s="133" t="s">
        <v>161</v>
      </c>
      <c r="C54" s="138" t="s">
        <v>32</v>
      </c>
      <c r="D54" s="138" t="s">
        <v>132</v>
      </c>
      <c r="E54" s="138" t="s">
        <v>40</v>
      </c>
      <c r="F54" s="138" t="s">
        <v>160</v>
      </c>
      <c r="G54" s="138"/>
      <c r="H54" s="168">
        <f t="shared" si="5"/>
        <v>45000</v>
      </c>
      <c r="I54" s="170">
        <f t="shared" si="5"/>
        <v>9178.8</v>
      </c>
      <c r="J54" s="176">
        <f t="shared" si="5"/>
        <v>0.2039733333333333</v>
      </c>
    </row>
    <row r="55" spans="2:10" ht="31.5">
      <c r="B55" s="133" t="s">
        <v>92</v>
      </c>
      <c r="C55" s="138" t="s">
        <v>32</v>
      </c>
      <c r="D55" s="138" t="s">
        <v>132</v>
      </c>
      <c r="E55" s="138" t="s">
        <v>40</v>
      </c>
      <c r="F55" s="138" t="s">
        <v>160</v>
      </c>
      <c r="G55" s="138" t="s">
        <v>80</v>
      </c>
      <c r="H55" s="168">
        <v>45000</v>
      </c>
      <c r="I55" s="170">
        <v>9178.8</v>
      </c>
      <c r="J55" s="176">
        <f>I55/H55*100%</f>
        <v>0.2039733333333333</v>
      </c>
    </row>
    <row r="56" spans="2:10" ht="34.5" customHeight="1">
      <c r="B56" s="133" t="s">
        <v>179</v>
      </c>
      <c r="C56" s="138" t="s">
        <v>32</v>
      </c>
      <c r="D56" s="138" t="s">
        <v>132</v>
      </c>
      <c r="E56" s="138" t="s">
        <v>40</v>
      </c>
      <c r="F56" s="138" t="s">
        <v>180</v>
      </c>
      <c r="G56" s="138"/>
      <c r="H56" s="168">
        <f t="shared" si="5"/>
        <v>15000</v>
      </c>
      <c r="I56" s="170">
        <f t="shared" si="5"/>
        <v>773.07</v>
      </c>
      <c r="J56" s="176">
        <f t="shared" si="5"/>
        <v>0.051538</v>
      </c>
    </row>
    <row r="57" spans="2:10" ht="31.5">
      <c r="B57" s="133" t="s">
        <v>92</v>
      </c>
      <c r="C57" s="138" t="s">
        <v>32</v>
      </c>
      <c r="D57" s="138" t="s">
        <v>132</v>
      </c>
      <c r="E57" s="138" t="s">
        <v>40</v>
      </c>
      <c r="F57" s="138" t="s">
        <v>180</v>
      </c>
      <c r="G57" s="138" t="s">
        <v>80</v>
      </c>
      <c r="H57" s="168">
        <v>15000</v>
      </c>
      <c r="I57" s="170">
        <v>773.07</v>
      </c>
      <c r="J57" s="176">
        <f>I57/H57*100%</f>
        <v>0.051538</v>
      </c>
    </row>
    <row r="58" spans="2:10" ht="15.75">
      <c r="B58" s="133" t="s">
        <v>162</v>
      </c>
      <c r="C58" s="138" t="s">
        <v>32</v>
      </c>
      <c r="D58" s="138" t="s">
        <v>132</v>
      </c>
      <c r="E58" s="138" t="s">
        <v>40</v>
      </c>
      <c r="F58" s="138" t="s">
        <v>134</v>
      </c>
      <c r="G58" s="138"/>
      <c r="H58" s="168">
        <f t="shared" si="5"/>
        <v>9000</v>
      </c>
      <c r="I58" s="170">
        <f t="shared" si="5"/>
        <v>0</v>
      </c>
      <c r="J58" s="176">
        <f t="shared" si="5"/>
        <v>0</v>
      </c>
    </row>
    <row r="59" spans="2:10" ht="31.5">
      <c r="B59" s="133" t="s">
        <v>92</v>
      </c>
      <c r="C59" s="138" t="s">
        <v>32</v>
      </c>
      <c r="D59" s="138" t="s">
        <v>132</v>
      </c>
      <c r="E59" s="138" t="s">
        <v>40</v>
      </c>
      <c r="F59" s="138" t="s">
        <v>134</v>
      </c>
      <c r="G59" s="138" t="s">
        <v>80</v>
      </c>
      <c r="H59" s="168">
        <v>9000</v>
      </c>
      <c r="I59" s="170">
        <v>0</v>
      </c>
      <c r="J59" s="176">
        <f>I59/H59*100%</f>
        <v>0</v>
      </c>
    </row>
    <row r="60" spans="2:10" ht="47.25" customHeight="1">
      <c r="B60" s="133" t="s">
        <v>168</v>
      </c>
      <c r="C60" s="138" t="s">
        <v>32</v>
      </c>
      <c r="D60" s="138" t="s">
        <v>132</v>
      </c>
      <c r="E60" s="138" t="s">
        <v>132</v>
      </c>
      <c r="F60" s="138" t="s">
        <v>167</v>
      </c>
      <c r="G60" s="138"/>
      <c r="H60" s="168">
        <f aca="true" t="shared" si="6" ref="H60:J61">H61</f>
        <v>200400</v>
      </c>
      <c r="I60" s="170">
        <f t="shared" si="6"/>
        <v>114914.64</v>
      </c>
      <c r="J60" s="176">
        <f t="shared" si="6"/>
        <v>0.5734263473053892</v>
      </c>
    </row>
    <row r="61" spans="2:10" ht="33" customHeight="1">
      <c r="B61" s="133" t="s">
        <v>166</v>
      </c>
      <c r="C61" s="138" t="s">
        <v>32</v>
      </c>
      <c r="D61" s="138" t="s">
        <v>132</v>
      </c>
      <c r="E61" s="138" t="s">
        <v>132</v>
      </c>
      <c r="F61" s="138" t="s">
        <v>165</v>
      </c>
      <c r="G61" s="138"/>
      <c r="H61" s="168">
        <f>H62</f>
        <v>200400</v>
      </c>
      <c r="I61" s="168">
        <f>I62</f>
        <v>114914.64</v>
      </c>
      <c r="J61" s="176">
        <f t="shared" si="6"/>
        <v>0.5734263473053892</v>
      </c>
    </row>
    <row r="62" spans="2:10" ht="33" customHeight="1">
      <c r="B62" s="133" t="s">
        <v>164</v>
      </c>
      <c r="C62" s="138" t="s">
        <v>32</v>
      </c>
      <c r="D62" s="138" t="s">
        <v>132</v>
      </c>
      <c r="E62" s="138" t="s">
        <v>132</v>
      </c>
      <c r="F62" s="138" t="s">
        <v>163</v>
      </c>
      <c r="G62" s="138"/>
      <c r="H62" s="168">
        <f>H63</f>
        <v>200400</v>
      </c>
      <c r="I62" s="141">
        <f>I63</f>
        <v>114914.64</v>
      </c>
      <c r="J62" s="176">
        <f>I62/H62*100%</f>
        <v>0.5734263473053892</v>
      </c>
    </row>
    <row r="63" spans="2:10" ht="33" customHeight="1">
      <c r="B63" s="133" t="s">
        <v>92</v>
      </c>
      <c r="C63" s="138" t="s">
        <v>32</v>
      </c>
      <c r="D63" s="138" t="s">
        <v>132</v>
      </c>
      <c r="E63" s="138" t="s">
        <v>132</v>
      </c>
      <c r="F63" s="138" t="s">
        <v>163</v>
      </c>
      <c r="G63" s="138" t="s">
        <v>80</v>
      </c>
      <c r="H63" s="168">
        <v>200400</v>
      </c>
      <c r="I63" s="141">
        <v>114914.64</v>
      </c>
      <c r="J63" s="176">
        <f>I63/H63*100%</f>
        <v>0.5734263473053892</v>
      </c>
    </row>
    <row r="64" spans="2:10" ht="15.75">
      <c r="B64" s="158" t="s">
        <v>76</v>
      </c>
      <c r="C64" s="138" t="s">
        <v>32</v>
      </c>
      <c r="D64" s="138" t="s">
        <v>36</v>
      </c>
      <c r="E64" s="138"/>
      <c r="F64" s="138"/>
      <c r="G64" s="138"/>
      <c r="H64" s="168">
        <f>H69+H65</f>
        <v>324600</v>
      </c>
      <c r="I64" s="168">
        <f>I69+I65</f>
        <v>41387.6</v>
      </c>
      <c r="J64" s="176">
        <f>J69</f>
        <v>0.14271765957446808</v>
      </c>
    </row>
    <row r="65" spans="2:10" ht="15.75">
      <c r="B65" s="158" t="s">
        <v>151</v>
      </c>
      <c r="C65" s="138" t="s">
        <v>32</v>
      </c>
      <c r="D65" s="138" t="s">
        <v>36</v>
      </c>
      <c r="E65" s="138" t="s">
        <v>33</v>
      </c>
      <c r="F65" s="138"/>
      <c r="G65" s="138"/>
      <c r="H65" s="168">
        <f aca="true" t="shared" si="7" ref="H65:J67">H66</f>
        <v>89600</v>
      </c>
      <c r="I65" s="170">
        <f t="shared" si="7"/>
        <v>7848.95</v>
      </c>
      <c r="J65" s="176">
        <f t="shared" si="7"/>
        <v>0.08759988839285714</v>
      </c>
    </row>
    <row r="66" spans="2:10" ht="47.25">
      <c r="B66" s="133" t="s">
        <v>117</v>
      </c>
      <c r="C66" s="138" t="s">
        <v>32</v>
      </c>
      <c r="D66" s="138" t="s">
        <v>36</v>
      </c>
      <c r="E66" s="138" t="s">
        <v>33</v>
      </c>
      <c r="F66" s="138" t="s">
        <v>118</v>
      </c>
      <c r="G66" s="138"/>
      <c r="H66" s="168">
        <f t="shared" si="7"/>
        <v>89600</v>
      </c>
      <c r="I66" s="168">
        <f t="shared" si="7"/>
        <v>7848.95</v>
      </c>
      <c r="J66" s="176">
        <f t="shared" si="7"/>
        <v>0.08759988839285714</v>
      </c>
    </row>
    <row r="67" spans="2:10" ht="15.75">
      <c r="B67" s="158" t="s">
        <v>175</v>
      </c>
      <c r="C67" s="138" t="s">
        <v>32</v>
      </c>
      <c r="D67" s="138" t="s">
        <v>36</v>
      </c>
      <c r="E67" s="138" t="s">
        <v>33</v>
      </c>
      <c r="F67" s="138" t="s">
        <v>176</v>
      </c>
      <c r="G67" s="138"/>
      <c r="H67" s="168">
        <f t="shared" si="7"/>
        <v>89600</v>
      </c>
      <c r="I67" s="170">
        <f t="shared" si="7"/>
        <v>7848.95</v>
      </c>
      <c r="J67" s="176">
        <f t="shared" si="7"/>
        <v>0.08759988839285714</v>
      </c>
    </row>
    <row r="68" spans="2:10" ht="32.25" customHeight="1">
      <c r="B68" s="133" t="s">
        <v>92</v>
      </c>
      <c r="C68" s="138" t="s">
        <v>32</v>
      </c>
      <c r="D68" s="138" t="s">
        <v>36</v>
      </c>
      <c r="E68" s="138" t="s">
        <v>33</v>
      </c>
      <c r="F68" s="138" t="s">
        <v>176</v>
      </c>
      <c r="G68" s="138" t="s">
        <v>80</v>
      </c>
      <c r="H68" s="168">
        <v>89600</v>
      </c>
      <c r="I68" s="170">
        <v>7848.95</v>
      </c>
      <c r="J68" s="176">
        <f>I68/H68*100%</f>
        <v>0.08759988839285714</v>
      </c>
    </row>
    <row r="69" spans="2:10" ht="31.5">
      <c r="B69" s="133" t="s">
        <v>106</v>
      </c>
      <c r="C69" s="138" t="s">
        <v>32</v>
      </c>
      <c r="D69" s="138" t="s">
        <v>36</v>
      </c>
      <c r="E69" s="138" t="s">
        <v>35</v>
      </c>
      <c r="F69" s="138"/>
      <c r="G69" s="138"/>
      <c r="H69" s="168">
        <f>H70</f>
        <v>235000</v>
      </c>
      <c r="I69" s="141">
        <f>I70</f>
        <v>33538.65</v>
      </c>
      <c r="J69" s="176">
        <f aca="true" t="shared" si="8" ref="H69:J71">J70</f>
        <v>0.14271765957446808</v>
      </c>
    </row>
    <row r="70" spans="2:12" ht="47.25">
      <c r="B70" s="133" t="s">
        <v>117</v>
      </c>
      <c r="C70" s="138" t="s">
        <v>32</v>
      </c>
      <c r="D70" s="138" t="s">
        <v>36</v>
      </c>
      <c r="E70" s="138" t="s">
        <v>35</v>
      </c>
      <c r="F70" s="138" t="s">
        <v>118</v>
      </c>
      <c r="G70" s="138"/>
      <c r="H70" s="168">
        <f t="shared" si="8"/>
        <v>235000</v>
      </c>
      <c r="I70" s="141">
        <f t="shared" si="8"/>
        <v>33538.65</v>
      </c>
      <c r="J70" s="176">
        <f t="shared" si="8"/>
        <v>0.14271765957446808</v>
      </c>
      <c r="L70">
        <v>0</v>
      </c>
    </row>
    <row r="71" spans="2:10" ht="47.25">
      <c r="B71" s="133" t="s">
        <v>117</v>
      </c>
      <c r="C71" s="138" t="s">
        <v>32</v>
      </c>
      <c r="D71" s="138" t="s">
        <v>36</v>
      </c>
      <c r="E71" s="138" t="s">
        <v>35</v>
      </c>
      <c r="F71" s="138" t="s">
        <v>116</v>
      </c>
      <c r="G71" s="138"/>
      <c r="H71" s="168">
        <f t="shared" si="8"/>
        <v>235000</v>
      </c>
      <c r="I71" s="141">
        <f t="shared" si="8"/>
        <v>33538.65</v>
      </c>
      <c r="J71" s="176">
        <f t="shared" si="8"/>
        <v>0.14271765957446808</v>
      </c>
    </row>
    <row r="72" spans="2:10" ht="28.5" customHeight="1">
      <c r="B72" s="133" t="s">
        <v>115</v>
      </c>
      <c r="C72" s="138" t="s">
        <v>32</v>
      </c>
      <c r="D72" s="138" t="s">
        <v>36</v>
      </c>
      <c r="E72" s="138" t="s">
        <v>35</v>
      </c>
      <c r="F72" s="138" t="s">
        <v>114</v>
      </c>
      <c r="G72" s="138"/>
      <c r="H72" s="168">
        <f>H73</f>
        <v>235000</v>
      </c>
      <c r="I72" s="168">
        <f>I73</f>
        <v>33538.65</v>
      </c>
      <c r="J72" s="176">
        <f>I72/H72*100%</f>
        <v>0.14271765957446808</v>
      </c>
    </row>
    <row r="73" spans="2:10" ht="31.5" customHeight="1">
      <c r="B73" s="133" t="s">
        <v>92</v>
      </c>
      <c r="C73" s="138" t="s">
        <v>32</v>
      </c>
      <c r="D73" s="138" t="s">
        <v>36</v>
      </c>
      <c r="E73" s="138" t="s">
        <v>35</v>
      </c>
      <c r="F73" s="138" t="s">
        <v>114</v>
      </c>
      <c r="G73" s="138" t="s">
        <v>80</v>
      </c>
      <c r="H73" s="168">
        <v>235000</v>
      </c>
      <c r="I73" s="141">
        <v>33538.65</v>
      </c>
      <c r="J73" s="176">
        <f>I73/H73*100%</f>
        <v>0.14271765957446808</v>
      </c>
    </row>
    <row r="74" spans="2:10" ht="15.75">
      <c r="B74" s="133" t="s">
        <v>169</v>
      </c>
      <c r="C74" s="138" t="s">
        <v>32</v>
      </c>
      <c r="D74" s="138" t="s">
        <v>74</v>
      </c>
      <c r="E74" s="138"/>
      <c r="F74" s="138"/>
      <c r="G74" s="138"/>
      <c r="H74" s="168">
        <f aca="true" t="shared" si="9" ref="H74:J76">H75</f>
        <v>15000</v>
      </c>
      <c r="I74" s="141">
        <f t="shared" si="9"/>
        <v>3500</v>
      </c>
      <c r="J74" s="176">
        <f t="shared" si="9"/>
        <v>0.23333333333333334</v>
      </c>
    </row>
    <row r="75" spans="2:10" ht="15.75">
      <c r="B75" s="133" t="s">
        <v>170</v>
      </c>
      <c r="C75" s="138" t="s">
        <v>32</v>
      </c>
      <c r="D75" s="138" t="s">
        <v>74</v>
      </c>
      <c r="E75" s="138" t="s">
        <v>34</v>
      </c>
      <c r="F75" s="138"/>
      <c r="G75" s="138"/>
      <c r="H75" s="168">
        <f t="shared" si="9"/>
        <v>15000</v>
      </c>
      <c r="I75" s="141">
        <f t="shared" si="9"/>
        <v>3500</v>
      </c>
      <c r="J75" s="176">
        <f t="shared" si="9"/>
        <v>0.23333333333333334</v>
      </c>
    </row>
    <row r="76" spans="2:10" ht="36" customHeight="1">
      <c r="B76" s="133" t="s">
        <v>171</v>
      </c>
      <c r="C76" s="138" t="s">
        <v>32</v>
      </c>
      <c r="D76" s="138" t="s">
        <v>74</v>
      </c>
      <c r="E76" s="138" t="s">
        <v>34</v>
      </c>
      <c r="F76" s="138" t="s">
        <v>172</v>
      </c>
      <c r="G76" s="138"/>
      <c r="H76" s="168">
        <f t="shared" si="9"/>
        <v>15000</v>
      </c>
      <c r="I76" s="141">
        <f t="shared" si="9"/>
        <v>3500</v>
      </c>
      <c r="J76" s="176">
        <f t="shared" si="9"/>
        <v>0.23333333333333334</v>
      </c>
    </row>
    <row r="77" spans="2:10" ht="30.75" customHeight="1">
      <c r="B77" s="133" t="s">
        <v>92</v>
      </c>
      <c r="C77" s="138" t="s">
        <v>32</v>
      </c>
      <c r="D77" s="138" t="s">
        <v>74</v>
      </c>
      <c r="E77" s="138" t="s">
        <v>34</v>
      </c>
      <c r="F77" s="138" t="s">
        <v>173</v>
      </c>
      <c r="G77" s="138" t="s">
        <v>80</v>
      </c>
      <c r="H77" s="168">
        <v>15000</v>
      </c>
      <c r="I77" s="141">
        <v>3500</v>
      </c>
      <c r="J77" s="176">
        <f>I77/H77*100%</f>
        <v>0.23333333333333334</v>
      </c>
    </row>
    <row r="78" spans="2:10" ht="15.75">
      <c r="B78" s="133" t="s">
        <v>84</v>
      </c>
      <c r="C78" s="138"/>
      <c r="D78" s="138"/>
      <c r="E78" s="138"/>
      <c r="F78" s="138"/>
      <c r="G78" s="138"/>
      <c r="H78" s="168">
        <f>H14+H40+H47+H51+H64+H74</f>
        <v>1987000</v>
      </c>
      <c r="I78" s="168">
        <f>I14+I40+I47+I51+I64+I74</f>
        <v>526256.8999999999</v>
      </c>
      <c r="J78" s="176">
        <f>I78/H78*100%</f>
        <v>0.2648499748364368</v>
      </c>
    </row>
    <row r="79" spans="2:10" ht="15.75">
      <c r="B79" s="67"/>
      <c r="C79" s="67"/>
      <c r="D79" s="162"/>
      <c r="E79" s="67"/>
      <c r="F79" s="67"/>
      <c r="G79" s="67"/>
      <c r="H79" s="67"/>
      <c r="I79" s="67"/>
      <c r="J79" s="67"/>
    </row>
    <row r="80" ht="15">
      <c r="D80" s="67"/>
    </row>
  </sheetData>
  <sheetProtection/>
  <mergeCells count="9">
    <mergeCell ref="B10:J11"/>
    <mergeCell ref="B1:J1"/>
    <mergeCell ref="B2:J2"/>
    <mergeCell ref="B4:J4"/>
    <mergeCell ref="B6:J6"/>
    <mergeCell ref="B7:J7"/>
    <mergeCell ref="B8:J8"/>
    <mergeCell ref="C3:J3"/>
    <mergeCell ref="B5:J5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2023-02-16T07:37:26Z</cp:lastPrinted>
  <dcterms:created xsi:type="dcterms:W3CDTF">2006-04-04T06:58:31Z</dcterms:created>
  <dcterms:modified xsi:type="dcterms:W3CDTF">2023-02-16T07:38:12Z</dcterms:modified>
  <cp:category/>
  <cp:version/>
  <cp:contentType/>
  <cp:contentStatus/>
</cp:coreProperties>
</file>